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MC thi đua 25-26\"/>
    </mc:Choice>
  </mc:AlternateContent>
  <bookViews>
    <workbookView xWindow="0" yWindow="0" windowWidth="24000" windowHeight="9030" firstSheet="3" activeTab="11"/>
  </bookViews>
  <sheets>
    <sheet name="1, Quy mô" sheetId="1" r:id="rId1"/>
    <sheet name="2, CQG-KDCL" sheetId="2" r:id="rId2"/>
    <sheet name="3A. Trẻ NT" sheetId="3" r:id="rId3"/>
    <sheet name="3B, Trẻ MG" sheetId="4" r:id="rId4"/>
    <sheet name="4, Khuyet tat" sheetId="6" r:id="rId5"/>
    <sheet name="6, CSVC" sheetId="7" r:id="rId6"/>
    <sheet name="5, Chất lượng" sheetId="8" r:id="rId7"/>
    <sheet name="7, TB,KP" sheetId="5" r:id="rId8"/>
    <sheet name=" 8, CB,GV,NV" sheetId="9" r:id="rId9"/>
    <sheet name="8B. GVMN" sheetId="10" r:id="rId10"/>
    <sheet name=" 8A. CBQL" sheetId="11" r:id="rId11"/>
    <sheet name="8C. NV" sheetId="12" r:id="rId12"/>
  </sheets>
  <externalReferences>
    <externalReference r:id="rId13"/>
  </externalReferences>
  <calcPr calcId="162913"/>
</workbook>
</file>

<file path=xl/calcChain.xml><?xml version="1.0" encoding="utf-8"?>
<calcChain xmlns="http://schemas.openxmlformats.org/spreadsheetml/2006/main">
  <c r="A3" i="12" l="1"/>
  <c r="A3" i="11"/>
  <c r="A3" i="10"/>
  <c r="A3" i="9"/>
  <c r="A3" i="5"/>
  <c r="A3" i="8"/>
  <c r="A3" i="7"/>
  <c r="A3" i="3"/>
  <c r="A3" i="2"/>
  <c r="I27" i="3"/>
  <c r="J27" i="3"/>
  <c r="N27" i="3"/>
  <c r="O27" i="3"/>
  <c r="AG27" i="3"/>
  <c r="AH27" i="3"/>
  <c r="AI27" i="3"/>
  <c r="AJ27" i="3"/>
  <c r="AL27" i="3"/>
  <c r="AM27" i="3"/>
  <c r="AN27" i="3"/>
  <c r="AP27" i="3"/>
  <c r="AQ27" i="3"/>
  <c r="AR27" i="3"/>
  <c r="AS27" i="3"/>
  <c r="AU27" i="3"/>
  <c r="AV27" i="3"/>
  <c r="AW27" i="3"/>
  <c r="AX27" i="3"/>
  <c r="AZ27" i="3"/>
  <c r="BA27" i="3"/>
  <c r="BB27" i="3"/>
  <c r="AZ29" i="3"/>
  <c r="C33" i="12"/>
  <c r="C32" i="12"/>
  <c r="C31" i="12"/>
  <c r="C30" i="12"/>
  <c r="C29" i="12"/>
  <c r="C28" i="12"/>
  <c r="C27" i="12"/>
  <c r="C26" i="12"/>
  <c r="C24" i="12"/>
  <c r="C23" i="12"/>
  <c r="C22" i="12"/>
  <c r="C21" i="12"/>
  <c r="C20" i="12"/>
  <c r="C19" i="12"/>
  <c r="C18" i="12"/>
  <c r="V33" i="11"/>
  <c r="AJ33" i="11" s="1"/>
  <c r="G33" i="11"/>
  <c r="C33" i="11"/>
  <c r="V32" i="11"/>
  <c r="AJ32" i="11" s="1"/>
  <c r="G32" i="11"/>
  <c r="C32" i="11"/>
  <c r="V31" i="11"/>
  <c r="AJ31" i="11" s="1"/>
  <c r="G31" i="11"/>
  <c r="C31" i="11"/>
  <c r="V30" i="11"/>
  <c r="AJ30" i="11" s="1"/>
  <c r="G30" i="11"/>
  <c r="C30" i="11"/>
  <c r="V29" i="11"/>
  <c r="AJ29" i="11" s="1"/>
  <c r="G29" i="11"/>
  <c r="C29" i="11"/>
  <c r="V28" i="11"/>
  <c r="AJ28" i="11" s="1"/>
  <c r="G28" i="11"/>
  <c r="C28" i="11"/>
  <c r="V27" i="11"/>
  <c r="AJ27" i="11" s="1"/>
  <c r="G27" i="11"/>
  <c r="C27" i="11"/>
  <c r="V26" i="11"/>
  <c r="AJ26" i="11" s="1"/>
  <c r="G26" i="11"/>
  <c r="M26" i="11" s="1"/>
  <c r="U24" i="11"/>
  <c r="F24" i="11"/>
  <c r="C24" i="11" s="1"/>
  <c r="U23" i="11"/>
  <c r="F23" i="11"/>
  <c r="C23" i="11"/>
  <c r="U22" i="11"/>
  <c r="F22" i="11"/>
  <c r="C22" i="11" s="1"/>
  <c r="U21" i="11"/>
  <c r="F21" i="11"/>
  <c r="C21" i="11"/>
  <c r="U20" i="11"/>
  <c r="F20" i="11"/>
  <c r="C20" i="11" s="1"/>
  <c r="U19" i="11"/>
  <c r="F19" i="11"/>
  <c r="C19" i="11"/>
  <c r="U18" i="11"/>
  <c r="F18" i="11"/>
  <c r="C18" i="11" s="1"/>
  <c r="V33" i="10"/>
  <c r="C33" i="10"/>
  <c r="V32" i="10"/>
  <c r="C32" i="10"/>
  <c r="V31" i="10"/>
  <c r="C31" i="10"/>
  <c r="V30" i="10"/>
  <c r="C30" i="10"/>
  <c r="V29" i="10"/>
  <c r="C29" i="10"/>
  <c r="V28" i="10"/>
  <c r="C28" i="10"/>
  <c r="V27" i="10"/>
  <c r="C27" i="10"/>
  <c r="V26" i="10"/>
  <c r="C26" i="10"/>
  <c r="V24" i="10"/>
  <c r="C24" i="10"/>
  <c r="V23" i="10"/>
  <c r="C23" i="10"/>
  <c r="V22" i="10"/>
  <c r="C22" i="10"/>
  <c r="V21" i="10"/>
  <c r="C21" i="10"/>
  <c r="V20" i="10"/>
  <c r="C20" i="10"/>
  <c r="V19" i="10"/>
  <c r="C19" i="10"/>
  <c r="V18" i="10"/>
  <c r="C18" i="10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F32" i="9"/>
  <c r="E32" i="9"/>
  <c r="D32" i="9"/>
  <c r="C32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F31" i="9"/>
  <c r="E31" i="9"/>
  <c r="D31" i="9"/>
  <c r="C31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F30" i="9"/>
  <c r="E30" i="9"/>
  <c r="D30" i="9"/>
  <c r="C30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X26" i="9"/>
  <c r="V26" i="9"/>
  <c r="U26" i="9"/>
  <c r="T26" i="9"/>
  <c r="S26" i="9"/>
  <c r="R26" i="9"/>
  <c r="Q26" i="9"/>
  <c r="P26" i="9"/>
  <c r="O26" i="9"/>
  <c r="N26" i="9"/>
  <c r="M26" i="9"/>
  <c r="L26" i="9"/>
  <c r="K26" i="9"/>
  <c r="I26" i="9"/>
  <c r="H26" i="9"/>
  <c r="F26" i="9"/>
  <c r="E26" i="9"/>
  <c r="D26" i="9"/>
  <c r="C26" i="9"/>
  <c r="W34" i="5"/>
  <c r="O34" i="5"/>
  <c r="M34" i="5" s="1"/>
  <c r="I34" i="5"/>
  <c r="W33" i="5"/>
  <c r="O33" i="5"/>
  <c r="M33" i="5" s="1"/>
  <c r="I33" i="5"/>
  <c r="W32" i="5"/>
  <c r="O32" i="5"/>
  <c r="M32" i="5" s="1"/>
  <c r="I32" i="5"/>
  <c r="W31" i="5"/>
  <c r="O31" i="5"/>
  <c r="M31" i="5" s="1"/>
  <c r="I31" i="5"/>
  <c r="W30" i="5"/>
  <c r="O30" i="5"/>
  <c r="M30" i="5" s="1"/>
  <c r="I30" i="5"/>
  <c r="W29" i="5"/>
  <c r="O29" i="5"/>
  <c r="M29" i="5" s="1"/>
  <c r="I29" i="5"/>
  <c r="W28" i="5"/>
  <c r="O28" i="5"/>
  <c r="M28" i="5" s="1"/>
  <c r="I28" i="5"/>
  <c r="W27" i="5"/>
  <c r="O27" i="5"/>
  <c r="M27" i="5" s="1"/>
  <c r="I27" i="5"/>
  <c r="V34" i="8"/>
  <c r="U34" i="8"/>
  <c r="J34" i="8"/>
  <c r="I34" i="8"/>
  <c r="H34" i="8"/>
  <c r="G34" i="8"/>
  <c r="D34" i="8"/>
  <c r="V33" i="8"/>
  <c r="U33" i="8"/>
  <c r="J33" i="8"/>
  <c r="I33" i="8"/>
  <c r="H33" i="8"/>
  <c r="G33" i="8"/>
  <c r="D33" i="8"/>
  <c r="V32" i="8"/>
  <c r="U32" i="8"/>
  <c r="J32" i="8"/>
  <c r="I32" i="8"/>
  <c r="H32" i="8"/>
  <c r="G32" i="8"/>
  <c r="D32" i="8"/>
  <c r="V31" i="8"/>
  <c r="U31" i="8"/>
  <c r="J31" i="8"/>
  <c r="I31" i="8"/>
  <c r="H31" i="8"/>
  <c r="G31" i="8"/>
  <c r="D31" i="8"/>
  <c r="V30" i="8"/>
  <c r="U30" i="8"/>
  <c r="J30" i="8"/>
  <c r="I30" i="8"/>
  <c r="H30" i="8"/>
  <c r="G30" i="8"/>
  <c r="D30" i="8"/>
  <c r="V29" i="8"/>
  <c r="U29" i="8"/>
  <c r="J29" i="8"/>
  <c r="I29" i="8"/>
  <c r="H29" i="8"/>
  <c r="G29" i="8"/>
  <c r="D29" i="8"/>
  <c r="V28" i="8"/>
  <c r="U28" i="8"/>
  <c r="J28" i="8"/>
  <c r="I28" i="8"/>
  <c r="H28" i="8"/>
  <c r="G28" i="8"/>
  <c r="D28" i="8"/>
  <c r="V27" i="8"/>
  <c r="U27" i="8"/>
  <c r="J27" i="8"/>
  <c r="I27" i="8"/>
  <c r="H27" i="8"/>
  <c r="G27" i="8"/>
  <c r="D27" i="8"/>
  <c r="Z34" i="6"/>
  <c r="Y34" i="6"/>
  <c r="C34" i="6"/>
  <c r="Z33" i="6"/>
  <c r="Y33" i="6"/>
  <c r="C33" i="6"/>
  <c r="Z32" i="6"/>
  <c r="Y32" i="6"/>
  <c r="C32" i="6"/>
  <c r="Z31" i="6"/>
  <c r="Y31" i="6"/>
  <c r="C31" i="6"/>
  <c r="Z30" i="6"/>
  <c r="Y30" i="6"/>
  <c r="C30" i="6"/>
  <c r="Z29" i="6"/>
  <c r="Y29" i="6"/>
  <c r="C29" i="6"/>
  <c r="Z28" i="6"/>
  <c r="Y28" i="6"/>
  <c r="C28" i="6"/>
  <c r="Z27" i="6"/>
  <c r="Y27" i="6"/>
  <c r="C27" i="6"/>
  <c r="Z25" i="6"/>
  <c r="Y25" i="6"/>
  <c r="C25" i="6"/>
  <c r="Z24" i="6"/>
  <c r="Y24" i="6"/>
  <c r="C24" i="6"/>
  <c r="Z23" i="6"/>
  <c r="Y23" i="6"/>
  <c r="C23" i="6"/>
  <c r="Z22" i="6"/>
  <c r="Y22" i="6"/>
  <c r="C22" i="6"/>
  <c r="Z21" i="6"/>
  <c r="Y21" i="6"/>
  <c r="C21" i="6"/>
  <c r="Z20" i="6"/>
  <c r="Y20" i="6"/>
  <c r="C20" i="6"/>
  <c r="Z19" i="6"/>
  <c r="Y19" i="6"/>
  <c r="C19" i="6"/>
  <c r="Z18" i="6"/>
  <c r="Y18" i="6"/>
  <c r="C18" i="6"/>
  <c r="AY37" i="4"/>
  <c r="AT37" i="4"/>
  <c r="AK37" i="4"/>
  <c r="AF37" i="4"/>
  <c r="W37" i="4"/>
  <c r="R37" i="4"/>
  <c r="L37" i="4"/>
  <c r="K37" i="4"/>
  <c r="H37" i="4"/>
  <c r="G37" i="4"/>
  <c r="F37" i="4"/>
  <c r="E37" i="4"/>
  <c r="D37" i="4"/>
  <c r="C37" i="4"/>
  <c r="AY36" i="4"/>
  <c r="AT36" i="4"/>
  <c r="AK36" i="4"/>
  <c r="AF36" i="4"/>
  <c r="W36" i="4"/>
  <c r="R36" i="4"/>
  <c r="L36" i="4"/>
  <c r="K36" i="4"/>
  <c r="H36" i="4"/>
  <c r="G36" i="4"/>
  <c r="F36" i="4"/>
  <c r="E36" i="4"/>
  <c r="D36" i="4"/>
  <c r="C36" i="4"/>
  <c r="AY35" i="4"/>
  <c r="AT35" i="4"/>
  <c r="AK35" i="4"/>
  <c r="AF35" i="4"/>
  <c r="W35" i="4"/>
  <c r="R35" i="4"/>
  <c r="L35" i="4"/>
  <c r="K35" i="4"/>
  <c r="H35" i="4"/>
  <c r="G35" i="4"/>
  <c r="F35" i="4"/>
  <c r="E35" i="4"/>
  <c r="D35" i="4"/>
  <c r="C35" i="4"/>
  <c r="AY34" i="4"/>
  <c r="AT34" i="4"/>
  <c r="AK34" i="4"/>
  <c r="AF34" i="4"/>
  <c r="W34" i="4"/>
  <c r="R34" i="4"/>
  <c r="L34" i="4"/>
  <c r="K34" i="4"/>
  <c r="H34" i="4"/>
  <c r="G34" i="4"/>
  <c r="F34" i="4"/>
  <c r="E34" i="4"/>
  <c r="D34" i="4"/>
  <c r="C34" i="4"/>
  <c r="AY33" i="4"/>
  <c r="AT33" i="4"/>
  <c r="AK33" i="4"/>
  <c r="AF33" i="4"/>
  <c r="W33" i="4"/>
  <c r="R33" i="4"/>
  <c r="L33" i="4"/>
  <c r="K33" i="4"/>
  <c r="H33" i="4"/>
  <c r="G33" i="4"/>
  <c r="F33" i="4"/>
  <c r="E33" i="4"/>
  <c r="D33" i="4"/>
  <c r="C33" i="4"/>
  <c r="AY32" i="4"/>
  <c r="AT32" i="4"/>
  <c r="AK32" i="4"/>
  <c r="AF32" i="4"/>
  <c r="W32" i="4"/>
  <c r="R32" i="4"/>
  <c r="L32" i="4"/>
  <c r="K32" i="4"/>
  <c r="H32" i="4"/>
  <c r="G32" i="4"/>
  <c r="F32" i="4"/>
  <c r="E32" i="4"/>
  <c r="D32" i="4"/>
  <c r="C32" i="4"/>
  <c r="AY31" i="4"/>
  <c r="AT31" i="4"/>
  <c r="AK31" i="4"/>
  <c r="AF31" i="4"/>
  <c r="W31" i="4"/>
  <c r="R31" i="4"/>
  <c r="L31" i="4"/>
  <c r="K31" i="4"/>
  <c r="H31" i="4"/>
  <c r="G31" i="4"/>
  <c r="F31" i="4"/>
  <c r="E31" i="4"/>
  <c r="D31" i="4"/>
  <c r="C31" i="4"/>
  <c r="AY30" i="4"/>
  <c r="AT30" i="4"/>
  <c r="AK30" i="4"/>
  <c r="AF30" i="4"/>
  <c r="W30" i="4"/>
  <c r="R30" i="4"/>
  <c r="G30" i="4" s="1"/>
  <c r="L30" i="4"/>
  <c r="K30" i="4"/>
  <c r="H30" i="4"/>
  <c r="F30" i="4"/>
  <c r="E30" i="4"/>
  <c r="D30" i="4"/>
  <c r="C30" i="4"/>
  <c r="M30" i="4" s="1"/>
  <c r="AY39" i="3"/>
  <c r="AT39" i="3"/>
  <c r="AK39" i="3"/>
  <c r="AF39" i="3"/>
  <c r="W39" i="3"/>
  <c r="R39" i="3"/>
  <c r="L39" i="3"/>
  <c r="K39" i="3"/>
  <c r="H39" i="3"/>
  <c r="G39" i="3"/>
  <c r="F39" i="3"/>
  <c r="E39" i="3"/>
  <c r="D39" i="3"/>
  <c r="C39" i="3"/>
  <c r="AY38" i="3"/>
  <c r="AT38" i="3"/>
  <c r="AK38" i="3"/>
  <c r="AF38" i="3"/>
  <c r="W38" i="3"/>
  <c r="R38" i="3"/>
  <c r="L38" i="3"/>
  <c r="K38" i="3"/>
  <c r="H38" i="3"/>
  <c r="G38" i="3"/>
  <c r="F38" i="3"/>
  <c r="E38" i="3"/>
  <c r="D38" i="3"/>
  <c r="C38" i="3"/>
  <c r="AY37" i="3"/>
  <c r="AT37" i="3"/>
  <c r="AK37" i="3"/>
  <c r="AF37" i="3"/>
  <c r="W37" i="3"/>
  <c r="R37" i="3"/>
  <c r="L37" i="3"/>
  <c r="K37" i="3"/>
  <c r="H37" i="3"/>
  <c r="G37" i="3"/>
  <c r="F37" i="3"/>
  <c r="E37" i="3"/>
  <c r="D37" i="3"/>
  <c r="C37" i="3"/>
  <c r="AY36" i="3"/>
  <c r="AT36" i="3"/>
  <c r="AK36" i="3"/>
  <c r="AF36" i="3"/>
  <c r="W36" i="3"/>
  <c r="R36" i="3"/>
  <c r="L36" i="3"/>
  <c r="K36" i="3"/>
  <c r="H36" i="3"/>
  <c r="G36" i="3"/>
  <c r="F36" i="3"/>
  <c r="E36" i="3"/>
  <c r="D36" i="3"/>
  <c r="C36" i="3"/>
  <c r="AY35" i="3"/>
  <c r="AT35" i="3"/>
  <c r="AK35" i="3"/>
  <c r="AF35" i="3"/>
  <c r="W35" i="3"/>
  <c r="R35" i="3"/>
  <c r="L35" i="3"/>
  <c r="K35" i="3"/>
  <c r="H35" i="3"/>
  <c r="G35" i="3"/>
  <c r="F35" i="3"/>
  <c r="E35" i="3"/>
  <c r="D35" i="3"/>
  <c r="C35" i="3"/>
  <c r="AY34" i="3"/>
  <c r="AT34" i="3"/>
  <c r="AK34" i="3"/>
  <c r="AF34" i="3"/>
  <c r="W34" i="3"/>
  <c r="R34" i="3"/>
  <c r="L34" i="3"/>
  <c r="K34" i="3"/>
  <c r="H34" i="3"/>
  <c r="G34" i="3"/>
  <c r="F34" i="3"/>
  <c r="E34" i="3"/>
  <c r="D34" i="3"/>
  <c r="C34" i="3"/>
  <c r="AY33" i="3"/>
  <c r="AT33" i="3"/>
  <c r="AK33" i="3"/>
  <c r="AF33" i="3"/>
  <c r="W33" i="3"/>
  <c r="R33" i="3"/>
  <c r="L33" i="3"/>
  <c r="K33" i="3"/>
  <c r="H33" i="3"/>
  <c r="G33" i="3"/>
  <c r="F33" i="3"/>
  <c r="E33" i="3"/>
  <c r="D33" i="3"/>
  <c r="C33" i="3"/>
  <c r="AY32" i="3"/>
  <c r="AT32" i="3"/>
  <c r="AK32" i="3"/>
  <c r="AF32" i="3"/>
  <c r="W32" i="3"/>
  <c r="R32" i="3"/>
  <c r="G32" i="3" s="1"/>
  <c r="L32" i="3"/>
  <c r="K32" i="3"/>
  <c r="H32" i="3"/>
  <c r="F32" i="3"/>
  <c r="E32" i="3"/>
  <c r="D32" i="3"/>
  <c r="C32" i="3"/>
  <c r="M33" i="2"/>
  <c r="E33" i="2"/>
  <c r="C33" i="2"/>
  <c r="M32" i="2"/>
  <c r="E32" i="2"/>
  <c r="C32" i="2"/>
  <c r="M31" i="2"/>
  <c r="E31" i="2"/>
  <c r="C31" i="2"/>
  <c r="M30" i="2"/>
  <c r="E30" i="2"/>
  <c r="C30" i="2"/>
  <c r="M29" i="2"/>
  <c r="E29" i="2"/>
  <c r="C29" i="2"/>
  <c r="M28" i="2"/>
  <c r="E28" i="2"/>
  <c r="C28" i="2"/>
  <c r="M27" i="2"/>
  <c r="E27" i="2"/>
  <c r="C27" i="2"/>
  <c r="M26" i="2"/>
  <c r="E26" i="2"/>
  <c r="C26" i="2"/>
  <c r="M24" i="2"/>
  <c r="E24" i="2"/>
  <c r="C24" i="2"/>
  <c r="M23" i="2"/>
  <c r="E23" i="2"/>
  <c r="C23" i="2"/>
  <c r="M22" i="2"/>
  <c r="E22" i="2"/>
  <c r="C22" i="2"/>
  <c r="M21" i="2"/>
  <c r="E21" i="2"/>
  <c r="C21" i="2"/>
  <c r="M20" i="2"/>
  <c r="E20" i="2"/>
  <c r="C20" i="2"/>
  <c r="M19" i="2"/>
  <c r="E19" i="2"/>
  <c r="C19" i="2"/>
  <c r="M18" i="2"/>
  <c r="E18" i="2"/>
  <c r="C18" i="2"/>
  <c r="M17" i="2"/>
  <c r="E17" i="2"/>
  <c r="C17" i="2"/>
  <c r="R33" i="1"/>
  <c r="N33" i="1"/>
  <c r="V33" i="1" s="1"/>
  <c r="I33" i="1"/>
  <c r="H33" i="1"/>
  <c r="C33" i="1"/>
  <c r="R32" i="1"/>
  <c r="N32" i="1"/>
  <c r="V32" i="1" s="1"/>
  <c r="I32" i="1"/>
  <c r="H32" i="1"/>
  <c r="C32" i="1"/>
  <c r="R31" i="1"/>
  <c r="N31" i="1"/>
  <c r="V31" i="1" s="1"/>
  <c r="I31" i="1"/>
  <c r="H31" i="1"/>
  <c r="C31" i="1"/>
  <c r="R30" i="1"/>
  <c r="N30" i="1"/>
  <c r="V30" i="1" s="1"/>
  <c r="I30" i="1"/>
  <c r="H30" i="1"/>
  <c r="C30" i="1"/>
  <c r="R29" i="1"/>
  <c r="N29" i="1"/>
  <c r="V29" i="1" s="1"/>
  <c r="I29" i="1"/>
  <c r="H29" i="1"/>
  <c r="C29" i="1"/>
  <c r="R28" i="1"/>
  <c r="N28" i="1"/>
  <c r="V28" i="1" s="1"/>
  <c r="I28" i="1"/>
  <c r="H28" i="1"/>
  <c r="C28" i="1"/>
  <c r="R27" i="1"/>
  <c r="N27" i="1"/>
  <c r="V27" i="1" s="1"/>
  <c r="I27" i="1"/>
  <c r="H27" i="1"/>
  <c r="C27" i="1"/>
  <c r="R26" i="1"/>
  <c r="N26" i="1"/>
  <c r="V26" i="1" s="1"/>
  <c r="I26" i="1"/>
  <c r="H26" i="1"/>
  <c r="C26" i="1"/>
  <c r="R24" i="1"/>
  <c r="N24" i="1"/>
  <c r="V24" i="1" s="1"/>
  <c r="I24" i="1"/>
  <c r="H24" i="1"/>
  <c r="C24" i="1"/>
  <c r="R23" i="1"/>
  <c r="N23" i="1"/>
  <c r="V23" i="1" s="1"/>
  <c r="I23" i="1"/>
  <c r="H23" i="1"/>
  <c r="C23" i="1"/>
  <c r="R22" i="1"/>
  <c r="N22" i="1"/>
  <c r="V22" i="1" s="1"/>
  <c r="I22" i="1"/>
  <c r="H22" i="1"/>
  <c r="C22" i="1"/>
  <c r="R21" i="1"/>
  <c r="N21" i="1"/>
  <c r="V21" i="1" s="1"/>
  <c r="I21" i="1"/>
  <c r="H21" i="1"/>
  <c r="C21" i="1"/>
  <c r="R20" i="1"/>
  <c r="N20" i="1"/>
  <c r="V20" i="1" s="1"/>
  <c r="I20" i="1"/>
  <c r="H20" i="1"/>
  <c r="C20" i="1"/>
  <c r="R19" i="1"/>
  <c r="N19" i="1"/>
  <c r="V19" i="1" s="1"/>
  <c r="I19" i="1"/>
  <c r="H19" i="1"/>
  <c r="C19" i="1"/>
  <c r="R18" i="1"/>
  <c r="N18" i="1"/>
  <c r="V18" i="1" s="1"/>
  <c r="I18" i="1"/>
  <c r="H18" i="1"/>
  <c r="C18" i="1"/>
  <c r="R17" i="1"/>
  <c r="N17" i="1"/>
  <c r="V17" i="1" s="1"/>
  <c r="I17" i="1"/>
  <c r="H17" i="1"/>
  <c r="C17" i="1"/>
  <c r="AJ29" i="3" l="1"/>
  <c r="C26" i="11"/>
  <c r="D26" i="11" s="1"/>
  <c r="F26" i="11" s="1"/>
  <c r="AB26" i="11"/>
  <c r="AC26" i="11" s="1"/>
  <c r="AB27" i="11"/>
  <c r="AC27" i="11" s="1"/>
  <c r="AB28" i="11"/>
  <c r="AC28" i="11" s="1"/>
  <c r="AB29" i="11"/>
  <c r="AC29" i="11" s="1"/>
  <c r="AB30" i="11"/>
  <c r="AC30" i="11" s="1"/>
  <c r="AB31" i="11"/>
  <c r="AC31" i="11" s="1"/>
  <c r="AB32" i="11"/>
  <c r="AC32" i="11" s="1"/>
  <c r="AB33" i="11"/>
  <c r="AC33" i="11" s="1"/>
  <c r="AZ42" i="3" l="1"/>
  <c r="BB40" i="3"/>
  <c r="BA40" i="3"/>
  <c r="AZ40" i="3"/>
  <c r="AY40" i="3"/>
  <c r="AX40" i="3"/>
  <c r="BB41" i="3" s="1"/>
  <c r="AW40" i="3"/>
  <c r="AV40" i="3"/>
  <c r="AU40" i="3"/>
  <c r="AT40" i="3"/>
  <c r="AS40" i="3"/>
  <c r="AR40" i="3"/>
  <c r="AQ40" i="3"/>
  <c r="AP40" i="3"/>
  <c r="AO40" i="3"/>
  <c r="AN40" i="3"/>
  <c r="AJ43" i="3" s="1"/>
  <c r="AM40" i="3"/>
  <c r="AL40" i="3"/>
  <c r="AK40" i="3"/>
  <c r="AJ44" i="3" s="1"/>
  <c r="AJ40" i="3"/>
  <c r="AJ41" i="3" s="1"/>
  <c r="AI40" i="3"/>
  <c r="AH40" i="3"/>
  <c r="AG40" i="3"/>
  <c r="AF40" i="3"/>
  <c r="O40" i="3"/>
  <c r="N40" i="3"/>
  <c r="L40" i="3"/>
  <c r="K40" i="3"/>
  <c r="J40" i="3"/>
  <c r="I40" i="3"/>
  <c r="H40" i="3"/>
  <c r="G40" i="3"/>
  <c r="AX41" i="3" l="1"/>
  <c r="AJ42" i="3"/>
  <c r="M32" i="3" s="1"/>
  <c r="M40" i="3" s="1"/>
  <c r="AE41" i="3"/>
  <c r="M26" i="5"/>
  <c r="V25" i="8" l="1"/>
  <c r="U25" i="8"/>
  <c r="D25" i="8"/>
  <c r="V24" i="8"/>
  <c r="U24" i="8"/>
  <c r="D24" i="8"/>
  <c r="V23" i="8"/>
  <c r="U23" i="8"/>
  <c r="D23" i="8"/>
  <c r="V22" i="8"/>
  <c r="U22" i="8"/>
  <c r="D22" i="8"/>
  <c r="V21" i="8"/>
  <c r="U21" i="8"/>
  <c r="D21" i="8"/>
  <c r="V20" i="8"/>
  <c r="U20" i="8"/>
  <c r="D20" i="8"/>
  <c r="V19" i="8"/>
  <c r="U19" i="8"/>
  <c r="D19" i="8"/>
  <c r="V18" i="8"/>
  <c r="U18" i="8"/>
  <c r="D18" i="8"/>
  <c r="W25" i="5"/>
  <c r="O25" i="5"/>
  <c r="I25" i="5"/>
  <c r="W24" i="5"/>
  <c r="O24" i="5"/>
  <c r="I24" i="5"/>
  <c r="W23" i="5"/>
  <c r="O23" i="5"/>
  <c r="I23" i="5"/>
  <c r="W22" i="5"/>
  <c r="O22" i="5"/>
  <c r="I22" i="5"/>
  <c r="W21" i="5"/>
  <c r="O21" i="5"/>
  <c r="I21" i="5"/>
  <c r="W20" i="5"/>
  <c r="O20" i="5"/>
  <c r="I20" i="5"/>
  <c r="W19" i="5"/>
  <c r="O19" i="5"/>
  <c r="I19" i="5"/>
  <c r="W18" i="5"/>
  <c r="O18" i="5"/>
  <c r="I18" i="5"/>
  <c r="G29" i="4" l="1"/>
  <c r="AJ30" i="3"/>
  <c r="S29" i="4" l="1"/>
  <c r="T29" i="4"/>
  <c r="U29" i="4"/>
  <c r="V29" i="4"/>
  <c r="X29" i="4"/>
  <c r="Y29" i="4"/>
  <c r="Z29" i="4"/>
  <c r="AA29" i="4"/>
  <c r="AB29" i="4"/>
  <c r="AC29" i="4"/>
  <c r="AD29" i="4"/>
  <c r="AE29" i="4"/>
  <c r="AG29" i="4"/>
  <c r="AH29" i="4"/>
  <c r="AI29" i="4"/>
  <c r="AJ29" i="4"/>
  <c r="AL29" i="4"/>
  <c r="AM29" i="4"/>
  <c r="AN29" i="4"/>
  <c r="AP29" i="4"/>
  <c r="AQ29" i="4"/>
  <c r="AR29" i="4"/>
  <c r="AS29" i="4"/>
  <c r="AT29" i="4"/>
  <c r="AU29" i="4"/>
  <c r="AV29" i="4"/>
  <c r="AW29" i="4"/>
  <c r="AX29" i="4"/>
  <c r="AY29" i="4"/>
  <c r="AZ29" i="4"/>
  <c r="BA29" i="4"/>
  <c r="BB29" i="4"/>
  <c r="BC29" i="4"/>
  <c r="BD29" i="4"/>
  <c r="H21" i="4"/>
  <c r="AY28" i="4" l="1"/>
  <c r="AT28" i="4"/>
  <c r="AK28" i="4"/>
  <c r="AO28" i="4" s="1"/>
  <c r="AF28" i="4"/>
  <c r="W28" i="4"/>
  <c r="R28" i="4"/>
  <c r="L28" i="4"/>
  <c r="K28" i="4"/>
  <c r="H28" i="4"/>
  <c r="F28" i="4"/>
  <c r="E28" i="4"/>
  <c r="D28" i="4"/>
  <c r="C28" i="4"/>
  <c r="AY27" i="4"/>
  <c r="AT27" i="4"/>
  <c r="AK27" i="4"/>
  <c r="AF27" i="4"/>
  <c r="W27" i="4"/>
  <c r="R27" i="4"/>
  <c r="L27" i="4"/>
  <c r="K27" i="4"/>
  <c r="H27" i="4"/>
  <c r="G27" i="4"/>
  <c r="F27" i="4"/>
  <c r="E27" i="4"/>
  <c r="D27" i="4"/>
  <c r="C27" i="4"/>
  <c r="AY26" i="4"/>
  <c r="AT26" i="4"/>
  <c r="AO26" i="4"/>
  <c r="AK26" i="4"/>
  <c r="AF26" i="4"/>
  <c r="W26" i="4"/>
  <c r="R26" i="4"/>
  <c r="L26" i="4"/>
  <c r="K26" i="4"/>
  <c r="H26" i="4"/>
  <c r="G26" i="4"/>
  <c r="F26" i="4"/>
  <c r="E26" i="4"/>
  <c r="D26" i="4"/>
  <c r="C26" i="4"/>
  <c r="AY25" i="4"/>
  <c r="AT25" i="4"/>
  <c r="AK25" i="4"/>
  <c r="AF25" i="4"/>
  <c r="W25" i="4"/>
  <c r="R25" i="4"/>
  <c r="L25" i="4"/>
  <c r="K25" i="4"/>
  <c r="H25" i="4"/>
  <c r="G25" i="4"/>
  <c r="F25" i="4"/>
  <c r="E25" i="4"/>
  <c r="D25" i="4"/>
  <c r="C25" i="4"/>
  <c r="AY24" i="4"/>
  <c r="AT24" i="4"/>
  <c r="AK24" i="4"/>
  <c r="AO24" i="4" s="1"/>
  <c r="AF24" i="4"/>
  <c r="W24" i="4"/>
  <c r="R24" i="4"/>
  <c r="L24" i="4"/>
  <c r="K24" i="4"/>
  <c r="H24" i="4"/>
  <c r="F24" i="4"/>
  <c r="E24" i="4"/>
  <c r="D24" i="4"/>
  <c r="C24" i="4"/>
  <c r="AY23" i="4"/>
  <c r="AT23" i="4"/>
  <c r="AO23" i="4"/>
  <c r="AK23" i="4"/>
  <c r="AF23" i="4"/>
  <c r="W23" i="4"/>
  <c r="R23" i="4"/>
  <c r="L23" i="4"/>
  <c r="K23" i="4"/>
  <c r="H23" i="4"/>
  <c r="G23" i="4"/>
  <c r="F23" i="4"/>
  <c r="E23" i="4"/>
  <c r="D23" i="4"/>
  <c r="C23" i="4"/>
  <c r="AY22" i="4"/>
  <c r="AT22" i="4"/>
  <c r="AK22" i="4"/>
  <c r="AO22" i="4" s="1"/>
  <c r="AF22" i="4"/>
  <c r="W22" i="4"/>
  <c r="R22" i="4"/>
  <c r="L22" i="4"/>
  <c r="K22" i="4"/>
  <c r="H22" i="4"/>
  <c r="F22" i="4"/>
  <c r="E22" i="4"/>
  <c r="D22" i="4"/>
  <c r="C22" i="4"/>
  <c r="AY21" i="4"/>
  <c r="AT21" i="4"/>
  <c r="AK21" i="4"/>
  <c r="AK29" i="4" s="1"/>
  <c r="AF21" i="4"/>
  <c r="AF29" i="4" s="1"/>
  <c r="W21" i="4"/>
  <c r="W29" i="4" s="1"/>
  <c r="R21" i="4"/>
  <c r="G21" i="4" s="1"/>
  <c r="L21" i="4"/>
  <c r="K21" i="4"/>
  <c r="F21" i="4"/>
  <c r="E21" i="4"/>
  <c r="D21" i="4"/>
  <c r="C21" i="4"/>
  <c r="AF20" i="3"/>
  <c r="AF21" i="3"/>
  <c r="AF22" i="3"/>
  <c r="AF23" i="3"/>
  <c r="AF24" i="3"/>
  <c r="AF25" i="3"/>
  <c r="AF26" i="3"/>
  <c r="AY26" i="3"/>
  <c r="BC26" i="3" s="1"/>
  <c r="AT26" i="3"/>
  <c r="G26" i="3" s="1"/>
  <c r="AK26" i="3"/>
  <c r="W26" i="3"/>
  <c r="R26" i="3"/>
  <c r="L26" i="3"/>
  <c r="K26" i="3"/>
  <c r="H26" i="3"/>
  <c r="F26" i="3"/>
  <c r="E26" i="3"/>
  <c r="D26" i="3"/>
  <c r="C26" i="3"/>
  <c r="AY25" i="3"/>
  <c r="BC25" i="3" s="1"/>
  <c r="AT25" i="3"/>
  <c r="G25" i="3" s="1"/>
  <c r="AK25" i="3"/>
  <c r="AO25" i="3" s="1"/>
  <c r="W25" i="3"/>
  <c r="R25" i="3"/>
  <c r="L25" i="3"/>
  <c r="K25" i="3"/>
  <c r="H25" i="3"/>
  <c r="F25" i="3"/>
  <c r="E25" i="3"/>
  <c r="D25" i="3"/>
  <c r="C25" i="3"/>
  <c r="AY24" i="3"/>
  <c r="AT24" i="3"/>
  <c r="AK24" i="3"/>
  <c r="W24" i="3"/>
  <c r="R24" i="3"/>
  <c r="L24" i="3"/>
  <c r="K24" i="3"/>
  <c r="H24" i="3"/>
  <c r="F24" i="3"/>
  <c r="E24" i="3"/>
  <c r="D24" i="3"/>
  <c r="C24" i="3"/>
  <c r="AY23" i="3"/>
  <c r="BC23" i="3" s="1"/>
  <c r="AT23" i="3"/>
  <c r="AO23" i="3"/>
  <c r="AK23" i="3"/>
  <c r="W23" i="3"/>
  <c r="R23" i="3"/>
  <c r="L23" i="3"/>
  <c r="K23" i="3"/>
  <c r="H23" i="3"/>
  <c r="F23" i="3"/>
  <c r="E23" i="3"/>
  <c r="D23" i="3"/>
  <c r="C23" i="3"/>
  <c r="AY22" i="3"/>
  <c r="BC22" i="3" s="1"/>
  <c r="AT22" i="3"/>
  <c r="AK22" i="3"/>
  <c r="W22" i="3"/>
  <c r="R22" i="3"/>
  <c r="L22" i="3"/>
  <c r="K22" i="3"/>
  <c r="H22" i="3"/>
  <c r="F22" i="3"/>
  <c r="E22" i="3"/>
  <c r="D22" i="3"/>
  <c r="C22" i="3"/>
  <c r="AY21" i="3"/>
  <c r="AT21" i="3"/>
  <c r="AK21" i="3"/>
  <c r="W21" i="3"/>
  <c r="R21" i="3"/>
  <c r="L21" i="3"/>
  <c r="K21" i="3"/>
  <c r="H21" i="3"/>
  <c r="F21" i="3"/>
  <c r="E21" i="3"/>
  <c r="D21" i="3"/>
  <c r="C21" i="3"/>
  <c r="AY20" i="3"/>
  <c r="BC20" i="3" s="1"/>
  <c r="AT20" i="3"/>
  <c r="AK20" i="3"/>
  <c r="W20" i="3"/>
  <c r="R20" i="3"/>
  <c r="L20" i="3"/>
  <c r="K20" i="3"/>
  <c r="H20" i="3"/>
  <c r="F20" i="3"/>
  <c r="E20" i="3"/>
  <c r="D20" i="3"/>
  <c r="C20" i="3"/>
  <c r="AY19" i="3"/>
  <c r="AT19" i="3"/>
  <c r="AT27" i="3" s="1"/>
  <c r="AK19" i="3"/>
  <c r="AK27" i="3" s="1"/>
  <c r="AF19" i="3"/>
  <c r="W19" i="3"/>
  <c r="R19" i="3"/>
  <c r="L19" i="3"/>
  <c r="L27" i="3" s="1"/>
  <c r="K19" i="3"/>
  <c r="H19" i="3"/>
  <c r="H27" i="3" s="1"/>
  <c r="F19" i="3"/>
  <c r="E19" i="3"/>
  <c r="D19" i="3"/>
  <c r="C19" i="3"/>
  <c r="U17" i="11"/>
  <c r="F17" i="11"/>
  <c r="C17" i="11" s="1"/>
  <c r="V17" i="10"/>
  <c r="C17" i="10"/>
  <c r="AJ28" i="3" l="1"/>
  <c r="AE28" i="3"/>
  <c r="G24" i="3"/>
  <c r="K27" i="3"/>
  <c r="AF27" i="3"/>
  <c r="AO19" i="3"/>
  <c r="BC19" i="3"/>
  <c r="AY27" i="3"/>
  <c r="G22" i="3"/>
  <c r="G20" i="3"/>
  <c r="G23" i="3"/>
  <c r="G21" i="3"/>
  <c r="AO21" i="4"/>
  <c r="AO29" i="4" s="1"/>
  <c r="G24" i="4"/>
  <c r="G28" i="4"/>
  <c r="R29" i="4"/>
  <c r="G22" i="4"/>
  <c r="M21" i="4"/>
  <c r="G19" i="3"/>
  <c r="AO26" i="3"/>
  <c r="M9" i="4"/>
  <c r="BB28" i="3" l="1"/>
  <c r="AX28" i="3"/>
  <c r="AO27" i="3"/>
  <c r="AJ31" i="3"/>
  <c r="G27" i="3"/>
  <c r="M19" i="3"/>
  <c r="M27" i="3" s="1"/>
  <c r="D17" i="7"/>
  <c r="E17" i="7"/>
  <c r="F17" i="7"/>
  <c r="G17" i="7"/>
  <c r="H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F17" i="7"/>
  <c r="AG17" i="7"/>
  <c r="AH17" i="7"/>
  <c r="AI17" i="7"/>
  <c r="C17" i="7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C16" i="10"/>
  <c r="D16" i="9"/>
  <c r="E16" i="9"/>
  <c r="F16" i="9"/>
  <c r="G16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V16" i="9"/>
  <c r="W16" i="9"/>
  <c r="X16" i="9"/>
  <c r="Y16" i="9"/>
  <c r="C16" i="9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AV19" i="4"/>
  <c r="AW19" i="4"/>
  <c r="AX19" i="4"/>
  <c r="AY19" i="4"/>
  <c r="AZ19" i="4"/>
  <c r="BA19" i="4"/>
  <c r="BB19" i="4"/>
  <c r="BC19" i="4"/>
  <c r="BD19" i="4"/>
  <c r="G19" i="4"/>
  <c r="O16" i="1"/>
  <c r="P16" i="1"/>
  <c r="Q16" i="1"/>
  <c r="N15" i="1"/>
  <c r="V18" i="4"/>
  <c r="AJ18" i="4"/>
  <c r="AX18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AV17" i="4"/>
  <c r="AW17" i="4"/>
  <c r="AX17" i="4"/>
  <c r="AY17" i="4"/>
  <c r="AZ17" i="4"/>
  <c r="BA17" i="4"/>
  <c r="BB17" i="4"/>
  <c r="BC17" i="4"/>
  <c r="BD17" i="4"/>
  <c r="C17" i="4"/>
  <c r="AZ17" i="3"/>
  <c r="BA17" i="3"/>
  <c r="BB17" i="3"/>
  <c r="I17" i="3"/>
  <c r="J17" i="3"/>
  <c r="N17" i="3"/>
  <c r="O17" i="3"/>
  <c r="P17" i="3"/>
  <c r="Q17" i="3"/>
  <c r="S17" i="3"/>
  <c r="T17" i="3"/>
  <c r="U17" i="3"/>
  <c r="V17" i="3"/>
  <c r="X17" i="3"/>
  <c r="Y17" i="3"/>
  <c r="Z17" i="3"/>
  <c r="AA17" i="3"/>
  <c r="AB17" i="3"/>
  <c r="AC17" i="3"/>
  <c r="AD17" i="3"/>
  <c r="AE17" i="3"/>
  <c r="AG17" i="3"/>
  <c r="AH17" i="3"/>
  <c r="AI17" i="3"/>
  <c r="AJ17" i="3"/>
  <c r="AL17" i="3"/>
  <c r="AM17" i="3"/>
  <c r="AN17" i="3"/>
  <c r="AP17" i="3"/>
  <c r="AQ17" i="3"/>
  <c r="AR17" i="3"/>
  <c r="AS17" i="3"/>
  <c r="AU17" i="3"/>
  <c r="AV17" i="3"/>
  <c r="AW17" i="3"/>
  <c r="AX17" i="3"/>
  <c r="C15" i="12" l="1"/>
  <c r="C14" i="12"/>
  <c r="C13" i="12"/>
  <c r="C12" i="12"/>
  <c r="C11" i="12"/>
  <c r="C10" i="12"/>
  <c r="C9" i="12"/>
  <c r="C8" i="12"/>
  <c r="U15" i="11"/>
  <c r="F15" i="11"/>
  <c r="U14" i="11"/>
  <c r="F14" i="11"/>
  <c r="U13" i="11"/>
  <c r="F13" i="11"/>
  <c r="C13" i="11"/>
  <c r="U12" i="11"/>
  <c r="F12" i="11"/>
  <c r="C12" i="11" s="1"/>
  <c r="U11" i="11"/>
  <c r="F11" i="11"/>
  <c r="C11" i="11" s="1"/>
  <c r="U10" i="11"/>
  <c r="F10" i="11"/>
  <c r="U9" i="11"/>
  <c r="F9" i="11"/>
  <c r="C9" i="11" s="1"/>
  <c r="U8" i="11"/>
  <c r="F8" i="11"/>
  <c r="V15" i="10"/>
  <c r="C15" i="10"/>
  <c r="V14" i="10"/>
  <c r="C14" i="10"/>
  <c r="V13" i="10"/>
  <c r="C13" i="10"/>
  <c r="V12" i="10"/>
  <c r="C12" i="10"/>
  <c r="V11" i="10"/>
  <c r="C11" i="10"/>
  <c r="V10" i="10"/>
  <c r="C10" i="10"/>
  <c r="V9" i="10"/>
  <c r="C9" i="10"/>
  <c r="V8" i="10"/>
  <c r="C8" i="10"/>
  <c r="V16" i="8"/>
  <c r="U16" i="8"/>
  <c r="D16" i="8"/>
  <c r="V15" i="8"/>
  <c r="U15" i="8"/>
  <c r="D15" i="8"/>
  <c r="V14" i="8"/>
  <c r="U14" i="8"/>
  <c r="D14" i="8"/>
  <c r="V13" i="8"/>
  <c r="U13" i="8"/>
  <c r="D13" i="8"/>
  <c r="V12" i="8"/>
  <c r="U12" i="8"/>
  <c r="D12" i="8"/>
  <c r="V11" i="8"/>
  <c r="U11" i="8"/>
  <c r="D11" i="8"/>
  <c r="V10" i="8"/>
  <c r="U10" i="8"/>
  <c r="D10" i="8"/>
  <c r="V9" i="8"/>
  <c r="U9" i="8"/>
  <c r="D9" i="8"/>
  <c r="K16" i="7"/>
  <c r="C16" i="7"/>
  <c r="K15" i="7"/>
  <c r="C15" i="7"/>
  <c r="K14" i="7"/>
  <c r="C14" i="7"/>
  <c r="K13" i="7"/>
  <c r="C13" i="7"/>
  <c r="K12" i="7"/>
  <c r="C12" i="7"/>
  <c r="K11" i="7"/>
  <c r="C11" i="7"/>
  <c r="K10" i="7"/>
  <c r="C10" i="7"/>
  <c r="K9" i="7"/>
  <c r="C9" i="7"/>
  <c r="Z16" i="6"/>
  <c r="Y16" i="6"/>
  <c r="C16" i="6"/>
  <c r="Z15" i="6"/>
  <c r="Y15" i="6"/>
  <c r="C15" i="6"/>
  <c r="Z14" i="6"/>
  <c r="Y14" i="6"/>
  <c r="C14" i="6"/>
  <c r="Z13" i="6"/>
  <c r="Y13" i="6"/>
  <c r="C13" i="6"/>
  <c r="Z12" i="6"/>
  <c r="Y12" i="6"/>
  <c r="C12" i="6"/>
  <c r="Z11" i="6"/>
  <c r="Y11" i="6"/>
  <c r="C11" i="6"/>
  <c r="Z10" i="6"/>
  <c r="Y10" i="6"/>
  <c r="C10" i="6"/>
  <c r="Z9" i="6"/>
  <c r="Y9" i="6"/>
  <c r="C9" i="6"/>
  <c r="W16" i="5"/>
  <c r="O16" i="5"/>
  <c r="I16" i="5"/>
  <c r="W15" i="5"/>
  <c r="O15" i="5"/>
  <c r="I15" i="5"/>
  <c r="W14" i="5"/>
  <c r="O14" i="5"/>
  <c r="I14" i="5"/>
  <c r="W13" i="5"/>
  <c r="O13" i="5"/>
  <c r="I13" i="5"/>
  <c r="W12" i="5"/>
  <c r="O12" i="5"/>
  <c r="I12" i="5"/>
  <c r="W11" i="5"/>
  <c r="O11" i="5"/>
  <c r="I11" i="5"/>
  <c r="W10" i="5"/>
  <c r="O10" i="5"/>
  <c r="I10" i="5"/>
  <c r="W9" i="5"/>
  <c r="O9" i="5"/>
  <c r="I9" i="5"/>
  <c r="AY16" i="4"/>
  <c r="AT16" i="4"/>
  <c r="AK16" i="4"/>
  <c r="AO16" i="4" s="1"/>
  <c r="AF16" i="4"/>
  <c r="W16" i="4"/>
  <c r="R16" i="4"/>
  <c r="L16" i="4"/>
  <c r="K16" i="4"/>
  <c r="H16" i="4"/>
  <c r="G16" i="4"/>
  <c r="F16" i="4"/>
  <c r="E16" i="4"/>
  <c r="D16" i="4"/>
  <c r="C16" i="4"/>
  <c r="AY15" i="4"/>
  <c r="AT15" i="4"/>
  <c r="AK15" i="4"/>
  <c r="AF15" i="4"/>
  <c r="W15" i="4"/>
  <c r="R15" i="4"/>
  <c r="L15" i="4"/>
  <c r="K15" i="4"/>
  <c r="H15" i="4"/>
  <c r="G15" i="4"/>
  <c r="F15" i="4"/>
  <c r="E15" i="4"/>
  <c r="D15" i="4"/>
  <c r="C15" i="4"/>
  <c r="AY14" i="4"/>
  <c r="AT14" i="4"/>
  <c r="AK14" i="4"/>
  <c r="AO14" i="4" s="1"/>
  <c r="AF14" i="4"/>
  <c r="W14" i="4"/>
  <c r="R14" i="4"/>
  <c r="L14" i="4"/>
  <c r="K14" i="4"/>
  <c r="H14" i="4"/>
  <c r="F14" i="4"/>
  <c r="E14" i="4"/>
  <c r="D14" i="4"/>
  <c r="C14" i="4"/>
  <c r="AY13" i="4"/>
  <c r="AT13" i="4"/>
  <c r="AK13" i="4"/>
  <c r="AF13" i="4"/>
  <c r="W13" i="4"/>
  <c r="R13" i="4"/>
  <c r="L13" i="4"/>
  <c r="K13" i="4"/>
  <c r="H13" i="4"/>
  <c r="G13" i="4"/>
  <c r="F13" i="4"/>
  <c r="E13" i="4"/>
  <c r="D13" i="4"/>
  <c r="C13" i="4"/>
  <c r="AY12" i="4"/>
  <c r="AT12" i="4"/>
  <c r="AK12" i="4"/>
  <c r="AO12" i="4" s="1"/>
  <c r="AF12" i="4"/>
  <c r="W12" i="4"/>
  <c r="R12" i="4"/>
  <c r="L12" i="4"/>
  <c r="K12" i="4"/>
  <c r="H12" i="4"/>
  <c r="G12" i="4"/>
  <c r="F12" i="4"/>
  <c r="E12" i="4"/>
  <c r="D12" i="4"/>
  <c r="C12" i="4"/>
  <c r="AY11" i="4"/>
  <c r="AT11" i="4"/>
  <c r="AO11" i="4"/>
  <c r="AK11" i="4"/>
  <c r="AF11" i="4"/>
  <c r="W11" i="4"/>
  <c r="R11" i="4"/>
  <c r="L11" i="4"/>
  <c r="K11" i="4"/>
  <c r="H11" i="4"/>
  <c r="G11" i="4"/>
  <c r="F11" i="4"/>
  <c r="E11" i="4"/>
  <c r="D11" i="4"/>
  <c r="C11" i="4"/>
  <c r="AY10" i="4"/>
  <c r="AT10" i="4"/>
  <c r="AK10" i="4"/>
  <c r="AO10" i="4" s="1"/>
  <c r="AF10" i="4"/>
  <c r="W10" i="4"/>
  <c r="R10" i="4"/>
  <c r="L10" i="4"/>
  <c r="K10" i="4"/>
  <c r="H10" i="4"/>
  <c r="G10" i="4"/>
  <c r="F10" i="4"/>
  <c r="E10" i="4"/>
  <c r="D10" i="4"/>
  <c r="C10" i="4"/>
  <c r="AY9" i="4"/>
  <c r="AT9" i="4"/>
  <c r="AK9" i="4"/>
  <c r="AO9" i="4" s="1"/>
  <c r="AF9" i="4"/>
  <c r="W9" i="4"/>
  <c r="R9" i="4"/>
  <c r="L9" i="4"/>
  <c r="K9" i="4"/>
  <c r="H9" i="4"/>
  <c r="F9" i="4"/>
  <c r="E9" i="4"/>
  <c r="D9" i="4"/>
  <c r="C9" i="4"/>
  <c r="AY16" i="3"/>
  <c r="BC16" i="3" s="1"/>
  <c r="AT16" i="3"/>
  <c r="AK16" i="3"/>
  <c r="AO16" i="3" s="1"/>
  <c r="AF16" i="3"/>
  <c r="W16" i="3"/>
  <c r="R16" i="3"/>
  <c r="L16" i="3"/>
  <c r="K16" i="3"/>
  <c r="H16" i="3"/>
  <c r="G16" i="3"/>
  <c r="F16" i="3"/>
  <c r="E16" i="3"/>
  <c r="D16" i="3"/>
  <c r="C16" i="3"/>
  <c r="AY15" i="3"/>
  <c r="BC15" i="3" s="1"/>
  <c r="AT15" i="3"/>
  <c r="AK15" i="3"/>
  <c r="AO15" i="3" s="1"/>
  <c r="AF15" i="3"/>
  <c r="W15" i="3"/>
  <c r="R15" i="3"/>
  <c r="L15" i="3"/>
  <c r="K15" i="3"/>
  <c r="H15" i="3"/>
  <c r="G15" i="3"/>
  <c r="F15" i="3"/>
  <c r="E15" i="3"/>
  <c r="D15" i="3"/>
  <c r="C15" i="3"/>
  <c r="AY14" i="3"/>
  <c r="AT14" i="3"/>
  <c r="AK14" i="3"/>
  <c r="AF14" i="3"/>
  <c r="W14" i="3"/>
  <c r="R14" i="3"/>
  <c r="L14" i="3"/>
  <c r="K14" i="3"/>
  <c r="H14" i="3"/>
  <c r="G14" i="3"/>
  <c r="F14" i="3"/>
  <c r="E14" i="3"/>
  <c r="D14" i="3"/>
  <c r="C14" i="3"/>
  <c r="AY13" i="3"/>
  <c r="BC13" i="3" s="1"/>
  <c r="AT13" i="3"/>
  <c r="AK13" i="3"/>
  <c r="AO13" i="3" s="1"/>
  <c r="AF13" i="3" s="1"/>
  <c r="W13" i="3"/>
  <c r="R13" i="3"/>
  <c r="L13" i="3"/>
  <c r="K13" i="3"/>
  <c r="H13" i="3"/>
  <c r="F13" i="3"/>
  <c r="E13" i="3"/>
  <c r="D13" i="3"/>
  <c r="C13" i="3"/>
  <c r="AY12" i="3"/>
  <c r="BC12" i="3" s="1"/>
  <c r="AT12" i="3"/>
  <c r="AK12" i="3"/>
  <c r="AF12" i="3"/>
  <c r="W12" i="3"/>
  <c r="R12" i="3"/>
  <c r="L12" i="3"/>
  <c r="K12" i="3"/>
  <c r="H12" i="3"/>
  <c r="G12" i="3"/>
  <c r="F12" i="3"/>
  <c r="E12" i="3"/>
  <c r="D12" i="3"/>
  <c r="C12" i="3"/>
  <c r="AY11" i="3"/>
  <c r="AT11" i="3"/>
  <c r="AK11" i="3"/>
  <c r="AF11" i="3"/>
  <c r="W11" i="3"/>
  <c r="R11" i="3"/>
  <c r="L11" i="3"/>
  <c r="K11" i="3"/>
  <c r="H11" i="3"/>
  <c r="G11" i="3"/>
  <c r="F11" i="3"/>
  <c r="E11" i="3"/>
  <c r="D11" i="3"/>
  <c r="C11" i="3"/>
  <c r="AY10" i="3"/>
  <c r="BC10" i="3" s="1"/>
  <c r="AT10" i="3"/>
  <c r="AK10" i="3"/>
  <c r="AF10" i="3"/>
  <c r="W10" i="3"/>
  <c r="R10" i="3"/>
  <c r="L10" i="3"/>
  <c r="K10" i="3"/>
  <c r="H10" i="3"/>
  <c r="G10" i="3"/>
  <c r="F10" i="3"/>
  <c r="E10" i="3"/>
  <c r="D10" i="3"/>
  <c r="C10" i="3"/>
  <c r="AY9" i="3"/>
  <c r="AT9" i="3"/>
  <c r="AK9" i="3"/>
  <c r="AF9" i="3"/>
  <c r="W9" i="3"/>
  <c r="R9" i="3"/>
  <c r="L9" i="3"/>
  <c r="K9" i="3"/>
  <c r="H9" i="3"/>
  <c r="G9" i="3"/>
  <c r="F9" i="3"/>
  <c r="F17" i="3" s="1"/>
  <c r="E9" i="3"/>
  <c r="D9" i="3"/>
  <c r="D17" i="3" s="1"/>
  <c r="C9" i="3"/>
  <c r="M15" i="2"/>
  <c r="E15" i="2"/>
  <c r="C15" i="2"/>
  <c r="M14" i="2"/>
  <c r="E14" i="2"/>
  <c r="M13" i="2"/>
  <c r="E13" i="2"/>
  <c r="M12" i="2"/>
  <c r="E12" i="2"/>
  <c r="M11" i="2"/>
  <c r="E11" i="2"/>
  <c r="M10" i="2"/>
  <c r="E10" i="2"/>
  <c r="M9" i="2"/>
  <c r="E9" i="2"/>
  <c r="M8" i="2"/>
  <c r="E8" i="2"/>
  <c r="V15" i="1"/>
  <c r="R14" i="1"/>
  <c r="N14" i="1"/>
  <c r="H14" i="1"/>
  <c r="C14" i="1"/>
  <c r="C14" i="2" s="1"/>
  <c r="R13" i="1"/>
  <c r="N13" i="1"/>
  <c r="H13" i="1"/>
  <c r="C13" i="1"/>
  <c r="C13" i="2" s="1"/>
  <c r="R12" i="1"/>
  <c r="N12" i="1"/>
  <c r="H12" i="1"/>
  <c r="C12" i="1"/>
  <c r="C12" i="2" s="1"/>
  <c r="R11" i="1"/>
  <c r="N11" i="1"/>
  <c r="H11" i="1"/>
  <c r="C11" i="1"/>
  <c r="C11" i="2" s="1"/>
  <c r="R10" i="1"/>
  <c r="N10" i="1"/>
  <c r="H10" i="1"/>
  <c r="C10" i="1"/>
  <c r="C10" i="2" s="1"/>
  <c r="R9" i="1"/>
  <c r="R16" i="1" s="1"/>
  <c r="N9" i="1"/>
  <c r="N16" i="1" s="1"/>
  <c r="H9" i="1"/>
  <c r="C9" i="1"/>
  <c r="C9" i="2" s="1"/>
  <c r="R8" i="1"/>
  <c r="N8" i="1"/>
  <c r="H8" i="1"/>
  <c r="C8" i="1"/>
  <c r="C8" i="2" s="1"/>
  <c r="H17" i="3" l="1"/>
  <c r="L17" i="3"/>
  <c r="W17" i="3"/>
  <c r="AO9" i="3"/>
  <c r="AO17" i="3" s="1"/>
  <c r="AK17" i="3"/>
  <c r="BC9" i="3"/>
  <c r="BC17" i="3" s="1"/>
  <c r="AY17" i="3"/>
  <c r="C17" i="3"/>
  <c r="E17" i="3"/>
  <c r="K17" i="3"/>
  <c r="R17" i="3"/>
  <c r="AF17" i="3"/>
  <c r="AT17" i="3"/>
  <c r="G18" i="3"/>
  <c r="C8" i="11"/>
  <c r="C15" i="11"/>
  <c r="C10" i="11"/>
  <c r="C14" i="11"/>
  <c r="G9" i="4"/>
  <c r="G14" i="4"/>
  <c r="G13" i="3"/>
  <c r="G17" i="3" s="1"/>
  <c r="V8" i="1"/>
  <c r="V9" i="1"/>
  <c r="V10" i="1"/>
  <c r="V11" i="1"/>
  <c r="V12" i="1"/>
  <c r="V13" i="1"/>
  <c r="V14" i="1"/>
  <c r="AX18" i="3" l="1"/>
  <c r="AZ18" i="3"/>
  <c r="AE18" i="3"/>
  <c r="M9" i="3"/>
  <c r="M17" i="3" s="1"/>
  <c r="AJ18" i="3"/>
</calcChain>
</file>

<file path=xl/sharedStrings.xml><?xml version="1.0" encoding="utf-8"?>
<sst xmlns="http://schemas.openxmlformats.org/spreadsheetml/2006/main" count="882" uniqueCount="278">
  <si>
    <t xml:space="preserve"> BIỂU 1: THỐNG KÊ QUY MÔ TRƯỜNG, LỚP MẦM NON NĂM HỌC 2025-2026</t>
  </si>
  <si>
    <t>Đơn vị thống kê: Sở Giáo dục và Đào tạo Ninh Bình</t>
  </si>
  <si>
    <t>Thời điểm: Tháng 9 Năm 2025</t>
  </si>
  <si>
    <t>TT</t>
  </si>
  <si>
    <t>Tên trường
 mầm non</t>
  </si>
  <si>
    <t>Trường mầm non</t>
  </si>
  <si>
    <t xml:space="preserve">Trường dưới 09 nhóm lớp </t>
  </si>
  <si>
    <t>Cơ sở giáo dục mầm non độc lập</t>
  </si>
  <si>
    <t>NHÓM TRẺ</t>
  </si>
  <si>
    <t>LỚP MẪU GIÁO</t>
  </si>
  <si>
    <t>Tổng số nhóm, lớp hiện có</t>
  </si>
  <si>
    <t>Cơ sở GDMN có  trẻ khuyết tật học hoà nhập</t>
  </si>
  <si>
    <t>Tổng số</t>
  </si>
  <si>
    <t>Công lập</t>
  </si>
  <si>
    <t>Tư 
thục</t>
  </si>
  <si>
    <t>Tổng 
số</t>
  </si>
  <si>
    <t>Được cấp phép</t>
  </si>
  <si>
    <t>Trong đó</t>
  </si>
  <si>
    <t>Nhóm trẻ độc lập quy mô tối đa 7 trẻ</t>
  </si>
  <si>
    <t>TS</t>
  </si>
  <si>
    <t>3-12 tháng tuổi</t>
  </si>
  <si>
    <t>13-24 tháng tuổi</t>
  </si>
  <si>
    <t>25-36 tháng tuổi</t>
  </si>
  <si>
    <t>3-4
tuổi</t>
  </si>
  <si>
    <t>4-5
tuổi</t>
  </si>
  <si>
    <t>5-6
tuổi</t>
  </si>
  <si>
    <t>Nhóm trẻ độc lập</t>
  </si>
  <si>
    <t>Lớp mẫu giáo độc lập</t>
  </si>
  <si>
    <t>Lớp mầm non độc lập</t>
  </si>
  <si>
    <t>Số cơ sở GDMN</t>
  </si>
  <si>
    <t>Nhóm
trẻ</t>
  </si>
  <si>
    <t>Lớp 
mẫu giáo</t>
  </si>
  <si>
    <t>Trường MN Nam Bình</t>
  </si>
  <si>
    <t xml:space="preserve"> MNĐL Nhà của mẹ</t>
  </si>
  <si>
    <t>MGĐL An Nhi</t>
  </si>
  <si>
    <t xml:space="preserve"> MN ĐL Họa Mi</t>
  </si>
  <si>
    <t>NTĐL Sơn Ca</t>
  </si>
  <si>
    <t xml:space="preserve"> MGĐL Hoàng Anh</t>
  </si>
  <si>
    <t>NTĐL Bi Bi</t>
  </si>
  <si>
    <t>Hoa Trạng Nguyên</t>
  </si>
  <si>
    <t xml:space="preserve"> BIỂU 2: THỐNG KÊ QUY MÔ TRƯỜNG, LỚP MẦM NON NĂM HỌC 2025-2026</t>
  </si>
  <si>
    <t>Trường mầm
 non</t>
  </si>
  <si>
    <t>Cơ sở GDMN có lắp camera</t>
  </si>
  <si>
    <t>Trường đã đạt chuẩn quốc gia</t>
  </si>
  <si>
    <t xml:space="preserve">Trường đã đạt kiểm định CLGD </t>
  </si>
  <si>
    <t>Tỷ lệ
%</t>
  </si>
  <si>
    <t>Mức
độ 1</t>
  </si>
  <si>
    <t>Mức
độ 2</t>
  </si>
  <si>
    <t>Chuẩn mới trong năm</t>
  </si>
  <si>
    <t>Công nhận lại trong năm</t>
  </si>
  <si>
    <t>Tỷ lệ 
%</t>
  </si>
  <si>
    <t>MĐ1</t>
  </si>
  <si>
    <t xml:space="preserve"> MĐ2</t>
  </si>
  <si>
    <t>MĐ2</t>
  </si>
  <si>
    <t>Cấp
độ 1</t>
  </si>
  <si>
    <t>Cấp
độ 2</t>
  </si>
  <si>
    <t>Cấp
độ 3</t>
  </si>
  <si>
    <t>BIỂU 3A: THỐNG KÊ TRẺ EM NHÀ TRẺ NĂM HỌC 2025-2026</t>
  </si>
  <si>
    <t>BIỂU 3B: THỐNG KÊ TRẺ EM NHÀ TRẺ NĂM HỌC 2025-2026</t>
  </si>
  <si>
    <t>DSĐT TRẺ NHÀ TRẺ</t>
  </si>
  <si>
    <t>Ra lớp</t>
  </si>
  <si>
    <t>%
DS
ĐT</t>
  </si>
  <si>
    <t>Nhóm trẻ 3 – 12 tháng tuổi</t>
  </si>
  <si>
    <t>Nhóm trẻ 13 – 24 tháng tuổi</t>
  </si>
  <si>
    <t>Nhóm trẻ 25 – 36 tháng tuổi</t>
  </si>
  <si>
    <t>Tổng
số</t>
  </si>
  <si>
    <t>Trẻ em gái</t>
  </si>
  <si>
    <t>Trẻ 
dân tộc</t>
  </si>
  <si>
    <t>Trẻ là con công nhân KCN</t>
  </si>
  <si>
    <t>Trẻ là con công nhân CCN</t>
  </si>
  <si>
    <t>DS ĐT</t>
  </si>
  <si>
    <t>Trẻ ở xã học tại địa bàn xã</t>
  </si>
  <si>
    <t>Trẻ ở xã học trái tuyến tại địa bàn khác</t>
  </si>
  <si>
    <t>Trẻ từ nơi khác đến học</t>
  </si>
  <si>
    <t>% 
DS
ĐT</t>
  </si>
  <si>
    <t xml:space="preserve"> %
 DS
ĐT</t>
  </si>
  <si>
    <t xml:space="preserve"> %
DS
ĐT</t>
  </si>
  <si>
    <t>Trẻ dân tộc</t>
  </si>
  <si>
    <t>Xã 
khác</t>
  </si>
  <si>
    <t>Tỉnh khác</t>
  </si>
  <si>
    <t xml:space="preserve"> BIỂU 4A: THỐNG KÊ TRẺ EM MẪU GIÁO NĂM HỌC 2025-2026</t>
  </si>
  <si>
    <t xml:space="preserve"> BIỂU 4: THỐNG KÊ TRẺ EM MẪU GIÁO NĂM HỌC 2025-2026</t>
  </si>
  <si>
    <t>DSĐT TRẺ MẪU GIÁO</t>
  </si>
  <si>
    <t>Mẫu giáo bé 3-4 tuổi</t>
  </si>
  <si>
    <t>Mẫu giáo nhỡ 4-5 tuổi</t>
  </si>
  <si>
    <t>Mẫu giáo lớn 5-6 tuổi</t>
  </si>
  <si>
    <t>Trẻ 6 tuổi học lại</t>
  </si>
  <si>
    <t xml:space="preserve"> BIỂU 7: THỐNG KÊ CSVC XÂY MỚI, SỬA CHỮA, CẢI TẠO VÀ THIẾT BỊ ĐỒ DÙNG GDMN NĂM HỌC 2025-2026</t>
  </si>
  <si>
    <t>Công trình xây dựng mới, sửa chữa, cải tạo, nâng cấp</t>
  </si>
  <si>
    <t>Tổng số
N-L có đủ đồ dùng, đồ chơi</t>
  </si>
  <si>
    <t xml:space="preserve">Thiết bị giáo dục </t>
  </si>
  <si>
    <t>Nguồn kinh phí thực hiện
(ĐVT: Triệu đồng)</t>
  </si>
  <si>
    <t xml:space="preserve">Số công trình được 
xây dựng mới </t>
  </si>
  <si>
    <t>Số công trình được sữa chữa, cải tạo, nâng cấp</t>
  </si>
  <si>
    <t>Nguồn kinh phí thực hiện 
(ĐVT: Triệu đồng)</t>
  </si>
  <si>
    <t xml:space="preserve">Số nhóm trẻ có đủ ĐD tối thiểu </t>
  </si>
  <si>
    <t xml:space="preserve">Số lớp mẫu giáo có đủ ĐD tối thiểu </t>
  </si>
  <si>
    <t>Chia ra</t>
  </si>
  <si>
    <t>Thiết bị được tài trợ, huy động XHH</t>
  </si>
  <si>
    <t xml:space="preserve">Thiết bị được đầu tư mua sắm bổ sung </t>
  </si>
  <si>
    <t>NS 
tỉnh</t>
  </si>
  <si>
    <t>NS xã</t>
  </si>
  <si>
    <t>Tài trợ và huy động khác</t>
  </si>
  <si>
    <t>Phòng
 học</t>
  </si>
  <si>
    <t>Khối phòng
HCQT, phụ trợ</t>
  </si>
  <si>
    <t>Khối Phòng phục vụ học tập</t>
  </si>
  <si>
    <t>Phòng học</t>
  </si>
  <si>
    <t>3 
tuổi</t>
  </si>
  <si>
    <t>4 
tuổi</t>
  </si>
  <si>
    <t>5
tuổi</t>
  </si>
  <si>
    <t>Số loại</t>
  </si>
  <si>
    <t>Ước tính giá trị</t>
  </si>
  <si>
    <t>Ước tính 
giá trị</t>
  </si>
  <si>
    <t xml:space="preserve"> BIỂU 4: THỐNG KÊ TRẺ EM KHUYẾT TẬT NHÀ TRẺ NĂM HỌC 2025-2026</t>
  </si>
  <si>
    <t xml:space="preserve"> BIỂU 8B: THỐNG KÊ TRẺ EM KHUYẾT TẬT MẪU GIÁO NĂM HỌC 2025-2028</t>
  </si>
  <si>
    <t>NHÀ TRẺ</t>
  </si>
  <si>
    <t>MẪU GIÁO</t>
  </si>
  <si>
    <t>Phòng hỗ trợ GDHN trẻ khuyết tật</t>
  </si>
  <si>
    <t>Được tập huấn về GDHN trẻ khuyết tật</t>
  </si>
  <si>
    <t>Vận động</t>
  </si>
  <si>
    <t>Nghe, nói</t>
  </si>
  <si>
    <t>Nhìn</t>
  </si>
  <si>
    <t>Thần kinh-Tâm thần</t>
  </si>
  <si>
    <t>Trí tuệ</t>
  </si>
  <si>
    <t>Dạng khác</t>
  </si>
  <si>
    <t>Mức độ tật</t>
  </si>
  <si>
    <t>Có giấy xác nhận khuyết tật</t>
  </si>
  <si>
    <t>Trẻ khuyết tật nữ</t>
  </si>
  <si>
    <t>Điều tra</t>
  </si>
  <si>
    <t>Ra
lớp</t>
  </si>
  <si>
    <t>Nặng</t>
  </si>
  <si>
    <t>Nhẹ</t>
  </si>
  <si>
    <t>Điều
tra</t>
  </si>
  <si>
    <t>CB
QL</t>
  </si>
  <si>
    <t>GV</t>
  </si>
  <si>
    <t xml:space="preserve"> BIỂU 6: THỐNG KÊ CƠ SỞ VẬT CHẤT GIÁO DỤC MẦM NON NĂM HỌC 2025-2026</t>
  </si>
  <si>
    <t>PHÒNG NDCSGD TRẺ (Phòng học)</t>
  </si>
  <si>
    <t>KHU VỆ SINH</t>
  </si>
  <si>
    <t>KHỐI PHÒNG 
HÀNH CHÍNH QUẢN TRỊ</t>
  </si>
  <si>
    <t>KHỐI PHÒNG 
PHỤC VỤ HỌC TẬP</t>
  </si>
  <si>
    <t>SÂN CHƠI</t>
  </si>
  <si>
    <t>KHỐI PHỤ TRỢ</t>
  </si>
  <si>
    <t>KHỐI PHÒNG
 TỔ CHỨC ĂN</t>
  </si>
  <si>
    <t>Phòng học hiện có</t>
  </si>
  <si>
    <t>Phòng học có phòng ngủ</t>
  </si>
  <si>
    <t>Phòng học tạm</t>
  </si>
  <si>
    <t>Học nhờ, mượn, thuê</t>
  </si>
  <si>
    <t>Phòng học còn thiếu</t>
  </si>
  <si>
    <t>Khu vệ sinh đảm bảo yêu cầu theo quy định</t>
  </si>
  <si>
    <t>Phòng Hiệu trưởng, phòng PHT, văn phòng trường, phòng nhân viên, phòng bảo vệ</t>
  </si>
  <si>
    <t>Nhà vệ sinh dành cho CBGVNV</t>
  </si>
  <si>
    <t>Khu để xe của CB, GV, NV</t>
  </si>
  <si>
    <t>Phòng giáo 
 dục thể chất</t>
  </si>
  <si>
    <t>Phòng 
Giáo dục nghệ thuật</t>
  </si>
  <si>
    <t>Phòng tin học</t>
  </si>
  <si>
    <t>Phòng học ngoại ngữ</t>
  </si>
  <si>
    <t>Thư viện</t>
  </si>
  <si>
    <t>Nhà đa năng</t>
  </si>
  <si>
    <t>Điểm trường có sân chơi</t>
  </si>
  <si>
    <t>Trường có thiết bị đồ chơi ngoài trời tối thiểu theo quy định</t>
  </si>
  <si>
    <t>Sân chơi lắp đặt các thiết bị và đồ chơi ngoài trời theo quy định</t>
  </si>
  <si>
    <t>Phòng họp</t>
  </si>
  <si>
    <t>Phòng
Y tế</t>
  </si>
  <si>
    <t>Nhà
kho</t>
  </si>
  <si>
    <t>Tổng số bếp ăn</t>
  </si>
  <si>
    <t>Tổng số kho bếp</t>
  </si>
  <si>
    <t>Bếp ăn đảm bảo diện tích theo quy định</t>
  </si>
  <si>
    <t>Kiên
cố</t>
  </si>
  <si>
    <t>Bán kiên cố</t>
  </si>
  <si>
    <t>Khu vệ sinh khép kín trong phòng học</t>
  </si>
  <si>
    <t>Khu vệ sinh liền kề với phòng học</t>
  </si>
  <si>
    <t>Tổng
 số nhà vệ sinh</t>
  </si>
  <si>
    <t>Nhà vệ sinh đảm bảo yêu cầu</t>
  </si>
  <si>
    <t>Tổng số điểm trường có khu vệ sinh</t>
  </si>
  <si>
    <t>Kiên cố</t>
  </si>
  <si>
    <t>BIỂU 5: THỐNG KÊ CHẤT LƯỢNG NUÔI DƯỠNG, GIÁO DỤC TRẺ MẦM NON NĂM HỌC 2025-2026</t>
  </si>
  <si>
    <t>Cơ sở GDMN ứng dụng PP tiên tiến trong thực hiện Chương trình</t>
  </si>
  <si>
    <t>Nhóm lớp ứng dụng phương pháp  tiên tiến trong thực hiện Chương trinh</t>
  </si>
  <si>
    <t>Nhóm, lớp 
có t/c nuôi bán trú tại trường</t>
  </si>
  <si>
    <t>Số trẻ được nuôi bán trú 
tại trường</t>
  </si>
  <si>
    <t xml:space="preserve">Mức ăn
 bình quân 
(ĐVT: Đồng)
</t>
  </si>
  <si>
    <t>TÌNH TRẠNG DINH DƯỠNG CỦA TRẺ</t>
  </si>
  <si>
    <t>THÔNG TIN CHO TRẺ MẪU GIÁO LÀM QUEN VỚI TIẾNG ANH</t>
  </si>
  <si>
    <t>Số trẻ SDD 
thể nhẹ cân</t>
  </si>
  <si>
    <t>Số trẻ SDD 
thể thấp còi</t>
  </si>
  <si>
    <t>Số trẻ SDD 
thể còi cọc (Gầy còm)</t>
  </si>
  <si>
    <t>Số trẻ thừa cân - Béo phì</t>
  </si>
  <si>
    <t xml:space="preserve">Cơ sở GDMN cho trẻ làm quen với tiếng Anh </t>
  </si>
  <si>
    <t>Số lớp</t>
  </si>
  <si>
    <t>Số trẻ</t>
  </si>
  <si>
    <t>Chia ra các độ tuổi</t>
  </si>
  <si>
    <t>3-4 tuổi</t>
  </si>
  <si>
    <t>4-5 tuổi</t>
  </si>
  <si>
    <t>5-6 tuổi</t>
  </si>
  <si>
    <t>Nhóm trẻ</t>
  </si>
  <si>
    <t>Lớp
mẫu giáo</t>
  </si>
  <si>
    <t>Nhà 
trẻ</t>
  </si>
  <si>
    <t>Mẫu
giáo</t>
  </si>
  <si>
    <t xml:space="preserve"> BIỂU 8: TỔNG HỢP ĐỘI NGŨ CÁN BỘ QUẢN LÝ, GIÁO VIÊN, NHÂN VIÊN MẦM NON NĂM HỌC 2025-2026</t>
  </si>
  <si>
    <t>Tổng 
sô CBQL
GV,NV</t>
  </si>
  <si>
    <t>Viên chức</t>
  </si>
  <si>
    <t>Hợp 
đồng
111</t>
  </si>
  <si>
    <t>Hợp đồng khác</t>
  </si>
  <si>
    <t>Tham gia đóng BH
XH, YT</t>
  </si>
  <si>
    <t>Cán bộ quản lý, giáo viên, nhân viên</t>
  </si>
  <si>
    <t>Cán bộ quản lý</t>
  </si>
  <si>
    <t>Giáo viên</t>
  </si>
  <si>
    <t>Nhân viên</t>
  </si>
  <si>
    <t>Tổng số CB,GV</t>
  </si>
  <si>
    <t>Trình độ chuyên môn</t>
  </si>
  <si>
    <t>Chứng chỉ tin học</t>
  </si>
  <si>
    <t>Trình độ 
chính trị</t>
  </si>
  <si>
    <t>Trình độ ngoại ngữ</t>
  </si>
  <si>
    <t>Trình độ quản lý</t>
  </si>
  <si>
    <t>Dân tộc thiểu số</t>
  </si>
  <si>
    <t>Đảng viên</t>
  </si>
  <si>
    <t xml:space="preserve">Thạc
sỹ </t>
  </si>
  <si>
    <t>Đại 
học</t>
  </si>
  <si>
    <t>Cao 
đẳng</t>
  </si>
  <si>
    <t>Trung cấp</t>
  </si>
  <si>
    <t>Chưa sư phạm</t>
  </si>
  <si>
    <t>Trung
cấp</t>
  </si>
  <si>
    <t>Cao 
cấp</t>
  </si>
  <si>
    <t>Thạc
sỹ</t>
  </si>
  <si>
    <t>Tr. 
cấp</t>
  </si>
  <si>
    <t>Ch.
Chỉ</t>
  </si>
  <si>
    <t xml:space="preserve"> BIỂU 8B: THỐNG KÊ ĐỘI NGŨ GIÁO VIÊN MẦM NON NĂM HỌC 2025-2026</t>
  </si>
  <si>
    <t>Tổng
số
Giáo viên</t>
  </si>
  <si>
    <t>Tham gia đóng 
BH
XH
YT</t>
  </si>
  <si>
    <t>Trình độ 
quản lý</t>
  </si>
  <si>
    <t>Giáo viên mẫu giáo</t>
  </si>
  <si>
    <t>Số giáo viên nghỉ việc</t>
  </si>
  <si>
    <t>Đại
học</t>
  </si>
  <si>
    <t>Cao đẳng</t>
  </si>
  <si>
    <t>Chưa
 sư phạm</t>
  </si>
  <si>
    <t xml:space="preserve">Thạc sỹ </t>
  </si>
  <si>
    <t>Đại học</t>
  </si>
  <si>
    <t xml:space="preserve"> BIỂU 8A: THỐNG KÊ ĐỘI NGŨ CÁN BỘ QUẢN LÝ MẦM NON NĂM HỌC 2025-2026</t>
  </si>
  <si>
    <t>Tổng
số
CB
QL</t>
  </si>
  <si>
    <t>Hiệu trưởng hoặc chủ cơ sở không kiêm giáo viên, nhân viên</t>
  </si>
  <si>
    <t>Phó hiệu trưởng hoặc quản lý chuyện môn không kiêm giáo viên, nhân viên</t>
  </si>
  <si>
    <t>Trình độ
chuyên môn</t>
  </si>
  <si>
    <t>Trình độ chính trị</t>
  </si>
  <si>
    <t>Cao cấp</t>
  </si>
  <si>
    <t>Tr.
cấp</t>
  </si>
  <si>
    <t>Ch
Chỉ</t>
  </si>
  <si>
    <t xml:space="preserve"> BIỂU 8C: THỐNG KÊ ĐỘI NGŨ NHÂN VIÊN MẦM NON NĂM HỌC 2025-2026</t>
  </si>
  <si>
    <t>Tổng
số
Nhân viên</t>
  </si>
  <si>
    <t>Tham 
gia 
đóng 
BH
XH
YT</t>
  </si>
  <si>
    <t>Bình quân lương nhân viên nấu ăn (ĐVT: Triệu đồng)</t>
  </si>
  <si>
    <t>BH
XH
YT</t>
  </si>
  <si>
    <t>Kế
toán</t>
  </si>
  <si>
    <t>Y tế</t>
  </si>
  <si>
    <t>Văn
thư</t>
  </si>
  <si>
    <t>Thủ
quỹ</t>
  </si>
  <si>
    <t>Nấu
ăn</t>
  </si>
  <si>
    <t>Bảo
vệ</t>
  </si>
  <si>
    <t>Lái
xe</t>
  </si>
  <si>
    <t>Nhân viên khác</t>
  </si>
  <si>
    <t>Chứng chỉ</t>
  </si>
  <si>
    <t>TĐ đáp ứng vị trí việc làm</t>
  </si>
  <si>
    <t>T 12</t>
  </si>
  <si>
    <t>Tháng 12</t>
  </si>
  <si>
    <t>tháng 12</t>
  </si>
  <si>
    <t xml:space="preserve"> TT MNĐL Nhà của mẹ</t>
  </si>
  <si>
    <t>TT MGĐL An Nhi</t>
  </si>
  <si>
    <t>TT MN ĐL Họa Mi</t>
  </si>
  <si>
    <t>TT NTĐL Sơn Ca</t>
  </si>
  <si>
    <t xml:space="preserve"> TT MGĐL Hoàng Anh</t>
  </si>
  <si>
    <t>TT NTĐL Bi Bi</t>
  </si>
  <si>
    <t>TT Hoa Trạng Nguyên</t>
  </si>
  <si>
    <t>TS điểm trường (điểm chính + điểm lẻ)</t>
  </si>
  <si>
    <t>Tháng 9</t>
  </si>
  <si>
    <t>Tháng 4</t>
  </si>
  <si>
    <t>Tháng 4/2026</t>
  </si>
  <si>
    <t>Sử dụng phòng chức năng, phòng ngủ làm phòng học</t>
  </si>
  <si>
    <t>1 cháu 6 tuổi học lại</t>
  </si>
  <si>
    <t>Năm học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</si>
</sst>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\.m"/>
    <numFmt numFmtId="165" formatCode="0.0"/>
  </numFmts>
  <fonts count="35">
    <font>
      <sz val="12"/>
      <color rgb="FF000000"/>
      <name val="Times New Roman"/>
      <scheme val="minor"/>
    </font>
    <font>
      <b/>
      <sz val="14"/>
      <color rgb="FF4700B8"/>
      <name val="Times New Roman"/>
      <family val="1"/>
    </font>
    <font>
      <sz val="12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rgb="FF000000"/>
      <name val="Times New Roman"/>
      <family val="1"/>
    </font>
    <font>
      <sz val="12"/>
      <color theme="1"/>
      <name val="Times New Roman"/>
      <family val="1"/>
      <scheme val="minor"/>
    </font>
    <font>
      <sz val="10"/>
      <color rgb="FF000000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rgb="FF000000"/>
      <name val="&quot;Times New Roman&quot;"/>
    </font>
    <font>
      <sz val="14"/>
      <color theme="1"/>
      <name val="Times New Roman"/>
      <family val="1"/>
    </font>
    <font>
      <sz val="8"/>
      <color theme="1"/>
      <name val="Times New Roman"/>
      <family val="1"/>
    </font>
    <font>
      <b/>
      <sz val="13"/>
      <color theme="1"/>
      <name val="Times New Roman"/>
      <family val="1"/>
    </font>
    <font>
      <sz val="12"/>
      <color rgb="FF000000"/>
      <name val="&quot;Times New Roman&quot;"/>
    </font>
    <font>
      <b/>
      <sz val="12"/>
      <color theme="1"/>
      <name val="Times New Roman"/>
      <family val="1"/>
      <scheme val="minor"/>
    </font>
    <font>
      <b/>
      <sz val="9"/>
      <color theme="1"/>
      <name val="Times New Roman"/>
      <family val="1"/>
    </font>
    <font>
      <sz val="12"/>
      <color rgb="FFFF0000"/>
      <name val="Times New Roman"/>
      <family val="1"/>
      <scheme val="minor"/>
    </font>
    <font>
      <sz val="12"/>
      <color rgb="FF0000FF"/>
      <name val="Times New Roman"/>
      <family val="1"/>
      <scheme val="minor"/>
    </font>
    <font>
      <b/>
      <sz val="12"/>
      <name val="Times New Roman"/>
      <family val="1"/>
      <scheme val="minor"/>
    </font>
    <font>
      <b/>
      <sz val="12"/>
      <color rgb="FF000000"/>
      <name val="Times New Roman"/>
      <family val="1"/>
      <scheme val="minor"/>
    </font>
    <font>
      <sz val="12"/>
      <color rgb="FFFF0000"/>
      <name val="Times New Roman"/>
      <family val="1"/>
    </font>
    <font>
      <sz val="12"/>
      <name val="Times New Roman"/>
      <family val="1"/>
      <scheme val="major"/>
    </font>
    <font>
      <b/>
      <sz val="10"/>
      <name val="Times New Roman"/>
      <family val="1"/>
      <scheme val="major"/>
    </font>
    <font>
      <sz val="10"/>
      <name val="Times New Roman"/>
      <family val="1"/>
      <scheme val="major"/>
    </font>
    <font>
      <b/>
      <sz val="8"/>
      <color rgb="FF000000"/>
      <name val="Times New Roman"/>
      <family val="1"/>
    </font>
    <font>
      <sz val="12"/>
      <color rgb="FF000000"/>
      <name val="Times New Roman"/>
      <family val="1"/>
    </font>
    <font>
      <sz val="9"/>
      <color theme="1"/>
      <name val="Times New Roman"/>
      <family val="1"/>
    </font>
    <font>
      <sz val="9"/>
      <color rgb="FF000000"/>
      <name val="Times New Roman"/>
      <family val="1"/>
    </font>
    <font>
      <sz val="8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D9EAD3"/>
        <bgColor rgb="FFD9EAD3"/>
      </patternFill>
    </fill>
    <fill>
      <patternFill patternType="solid">
        <fgColor rgb="FFEBF1DE"/>
        <bgColor rgb="FFEBF1DE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9EAD3"/>
      </patternFill>
    </fill>
    <fill>
      <patternFill patternType="solid">
        <fgColor rgb="FFFFFF00"/>
        <bgColor rgb="FFD9EAD3"/>
      </patternFill>
    </fill>
    <fill>
      <patternFill patternType="solid">
        <fgColor theme="4" tint="0.39997558519241921"/>
        <bgColor rgb="FFFFFF00"/>
      </patternFill>
    </fill>
    <fill>
      <patternFill patternType="solid">
        <fgColor rgb="FFFF6600"/>
        <bgColor rgb="FFFFF2CC"/>
      </patternFill>
    </fill>
    <fill>
      <patternFill patternType="solid">
        <fgColor rgb="FFFF66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rgb="FFFFF2CC"/>
      </patternFill>
    </fill>
    <fill>
      <patternFill patternType="solid">
        <fgColor rgb="FFFF0000"/>
        <bgColor rgb="FFEBF1DE"/>
      </patternFill>
    </fill>
    <fill>
      <patternFill patternType="solid">
        <fgColor theme="4" tint="0.59999389629810485"/>
        <bgColor rgb="FFD9EAD3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2A1C7"/>
        <bgColor rgb="FFB2A1C7"/>
      </patternFill>
    </fill>
    <fill>
      <patternFill patternType="solid">
        <fgColor rgb="FF00B0F0"/>
        <bgColor rgb="FF00B0F0"/>
      </patternFill>
    </fill>
    <fill>
      <patternFill patternType="solid">
        <fgColor theme="9" tint="0.79998168889431442"/>
        <bgColor rgb="FFFFF2CC"/>
      </patternFill>
    </fill>
    <fill>
      <patternFill patternType="solid">
        <fgColor theme="0"/>
        <bgColor rgb="FFB4A7D6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D9EAD3"/>
      </patternFill>
    </fill>
    <fill>
      <patternFill patternType="solid">
        <fgColor theme="9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D9EAD3"/>
      </patternFill>
    </fill>
    <fill>
      <patternFill patternType="solid">
        <fgColor theme="9" tint="0.79998168889431442"/>
        <bgColor theme="0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3C3C3C"/>
      </top>
      <bottom/>
      <diagonal/>
    </border>
    <border>
      <left/>
      <right/>
      <top style="thin">
        <color rgb="FF3C3C3C"/>
      </top>
      <bottom/>
      <diagonal/>
    </border>
    <border>
      <left/>
      <right style="thin">
        <color rgb="FF000000"/>
      </right>
      <top style="thin">
        <color rgb="FF3C3C3C"/>
      </top>
      <bottom/>
      <diagonal/>
    </border>
    <border>
      <left style="thin">
        <color rgb="FF000000"/>
      </left>
      <right style="thin">
        <color rgb="FF3C3C3C"/>
      </right>
      <top style="thin">
        <color rgb="FF3C3C3C"/>
      </top>
      <bottom/>
      <diagonal/>
    </border>
    <border>
      <left style="thin">
        <color rgb="FF3C3C3C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3C3C3C"/>
      </right>
      <top/>
      <bottom/>
      <diagonal/>
    </border>
    <border>
      <left style="thin">
        <color rgb="FF3C3C3C"/>
      </left>
      <right style="thin">
        <color rgb="FF000000"/>
      </right>
      <top/>
      <bottom/>
      <diagonal/>
    </border>
    <border>
      <left style="thin">
        <color rgb="FF3C3C3C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40">
    <xf numFmtId="0" fontId="0" fillId="0" borderId="0" xfId="0" applyFont="1" applyAlignment="1"/>
    <xf numFmtId="0" fontId="1" fillId="2" borderId="4" xfId="0" applyFont="1" applyFill="1" applyBorder="1" applyAlignment="1">
      <alignment wrapText="1"/>
    </xf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5" fillId="0" borderId="0" xfId="0" applyFont="1"/>
    <xf numFmtId="0" fontId="7" fillId="0" borderId="0" xfId="0" applyFont="1" applyAlignment="1">
      <alignment horizontal="center" vertical="top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0" fontId="3" fillId="0" borderId="17" xfId="0" applyFont="1" applyBorder="1" applyAlignment="1">
      <alignment horizontal="center" vertical="top" wrapText="1"/>
    </xf>
    <xf numFmtId="0" fontId="3" fillId="0" borderId="0" xfId="0" applyFont="1" applyAlignment="1">
      <alignment vertical="center"/>
    </xf>
    <xf numFmtId="0" fontId="8" fillId="3" borderId="17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center" wrapText="1"/>
    </xf>
    <xf numFmtId="3" fontId="4" fillId="0" borderId="6" xfId="0" applyNumberFormat="1" applyFont="1" applyBorder="1" applyAlignment="1">
      <alignment vertical="center" wrapText="1"/>
    </xf>
    <xf numFmtId="3" fontId="8" fillId="3" borderId="17" xfId="0" applyNumberFormat="1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left" vertical="center"/>
    </xf>
    <xf numFmtId="0" fontId="4" fillId="7" borderId="17" xfId="0" applyFont="1" applyFill="1" applyBorder="1" applyAlignment="1">
      <alignment horizontal="left" vertical="center"/>
    </xf>
    <xf numFmtId="0" fontId="10" fillId="0" borderId="0" xfId="0" applyFont="1"/>
    <xf numFmtId="0" fontId="14" fillId="2" borderId="4" xfId="0" applyFont="1" applyFill="1" applyBorder="1" applyAlignment="1">
      <alignment wrapText="1"/>
    </xf>
    <xf numFmtId="0" fontId="14" fillId="0" borderId="0" xfId="0" applyFont="1"/>
    <xf numFmtId="0" fontId="13" fillId="0" borderId="0" xfId="0" applyFont="1"/>
    <xf numFmtId="0" fontId="11" fillId="0" borderId="0" xfId="0" applyFont="1"/>
    <xf numFmtId="0" fontId="5" fillId="2" borderId="4" xfId="0" applyFont="1" applyFill="1" applyBorder="1"/>
    <xf numFmtId="0" fontId="3" fillId="0" borderId="0" xfId="0" applyFont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3" fontId="3" fillId="3" borderId="17" xfId="0" applyNumberFormat="1" applyFont="1" applyFill="1" applyBorder="1" applyAlignment="1">
      <alignment vertical="center"/>
    </xf>
    <xf numFmtId="3" fontId="4" fillId="5" borderId="17" xfId="0" applyNumberFormat="1" applyFont="1" applyFill="1" applyBorder="1" applyAlignment="1">
      <alignment vertical="center"/>
    </xf>
    <xf numFmtId="3" fontId="4" fillId="0" borderId="17" xfId="0" applyNumberFormat="1" applyFont="1" applyBorder="1" applyAlignment="1">
      <alignment vertical="center"/>
    </xf>
    <xf numFmtId="3" fontId="4" fillId="5" borderId="17" xfId="0" applyNumberFormat="1" applyFont="1" applyFill="1" applyBorder="1" applyAlignment="1">
      <alignment vertical="center"/>
    </xf>
    <xf numFmtId="3" fontId="4" fillId="0" borderId="17" xfId="0" applyNumberFormat="1" applyFont="1" applyBorder="1" applyAlignment="1">
      <alignment vertical="center"/>
    </xf>
    <xf numFmtId="3" fontId="4" fillId="3" borderId="17" xfId="0" applyNumberFormat="1" applyFont="1" applyFill="1" applyBorder="1" applyAlignment="1">
      <alignment vertical="center"/>
    </xf>
    <xf numFmtId="0" fontId="9" fillId="0" borderId="17" xfId="0" applyFont="1" applyBorder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horizontal="right"/>
    </xf>
    <xf numFmtId="0" fontId="13" fillId="0" borderId="17" xfId="0" applyFont="1" applyBorder="1" applyAlignment="1">
      <alignment horizontal="center" vertical="top" wrapText="1"/>
    </xf>
    <xf numFmtId="3" fontId="15" fillId="6" borderId="17" xfId="0" applyNumberFormat="1" applyFont="1" applyFill="1" applyBorder="1" applyAlignment="1">
      <alignment horizontal="right"/>
    </xf>
    <xf numFmtId="3" fontId="15" fillId="6" borderId="17" xfId="0" applyNumberFormat="1" applyFont="1" applyFill="1" applyBorder="1" applyAlignment="1"/>
    <xf numFmtId="3" fontId="15" fillId="6" borderId="17" xfId="0" applyNumberFormat="1" applyFont="1" applyFill="1" applyBorder="1" applyAlignment="1"/>
    <xf numFmtId="3" fontId="19" fillId="6" borderId="17" xfId="0" applyNumberFormat="1" applyFont="1" applyFill="1" applyBorder="1" applyAlignment="1">
      <alignment horizontal="right"/>
    </xf>
    <xf numFmtId="3" fontId="19" fillId="6" borderId="17" xfId="0" applyNumberFormat="1" applyFont="1" applyFill="1" applyBorder="1" applyAlignment="1"/>
    <xf numFmtId="0" fontId="9" fillId="0" borderId="17" xfId="0" applyFont="1" applyBorder="1" applyAlignment="1"/>
    <xf numFmtId="3" fontId="15" fillId="6" borderId="18" xfId="0" applyNumberFormat="1" applyFont="1" applyFill="1" applyBorder="1" applyAlignment="1"/>
    <xf numFmtId="3" fontId="19" fillId="6" borderId="17" xfId="0" applyNumberFormat="1" applyFont="1" applyFill="1" applyBorder="1" applyAlignment="1">
      <alignment horizontal="right"/>
    </xf>
    <xf numFmtId="3" fontId="19" fillId="6" borderId="17" xfId="0" applyNumberFormat="1" applyFont="1" applyFill="1" applyBorder="1" applyAlignment="1"/>
    <xf numFmtId="3" fontId="15" fillId="6" borderId="15" xfId="0" applyNumberFormat="1" applyFont="1" applyFill="1" applyBorder="1" applyAlignment="1"/>
    <xf numFmtId="0" fontId="17" fillId="2" borderId="4" xfId="0" applyFont="1" applyFill="1" applyBorder="1"/>
    <xf numFmtId="0" fontId="3" fillId="0" borderId="0" xfId="0" applyFont="1" applyAlignment="1">
      <alignment horizontal="center"/>
    </xf>
    <xf numFmtId="0" fontId="3" fillId="3" borderId="17" xfId="0" applyFont="1" applyFill="1" applyBorder="1" applyAlignment="1">
      <alignment vertical="center"/>
    </xf>
    <xf numFmtId="0" fontId="12" fillId="8" borderId="17" xfId="0" applyFont="1" applyFill="1" applyBorder="1" applyAlignment="1">
      <alignment horizontal="right"/>
    </xf>
    <xf numFmtId="0" fontId="12" fillId="8" borderId="17" xfId="0" applyFont="1" applyFill="1" applyBorder="1" applyAlignment="1">
      <alignment horizontal="right"/>
    </xf>
    <xf numFmtId="3" fontId="12" fillId="8" borderId="17" xfId="0" applyNumberFormat="1" applyFont="1" applyFill="1" applyBorder="1" applyAlignment="1">
      <alignment horizontal="right"/>
    </xf>
    <xf numFmtId="3" fontId="12" fillId="8" borderId="17" xfId="0" applyNumberFormat="1" applyFont="1" applyFill="1" applyBorder="1" applyAlignment="1">
      <alignment horizontal="right"/>
    </xf>
    <xf numFmtId="0" fontId="5" fillId="0" borderId="14" xfId="0" applyFont="1" applyBorder="1"/>
    <xf numFmtId="0" fontId="7" fillId="0" borderId="1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3" fillId="0" borderId="25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top" wrapText="1"/>
    </xf>
    <xf numFmtId="0" fontId="3" fillId="0" borderId="27" xfId="0" applyFont="1" applyBorder="1" applyAlignment="1">
      <alignment horizontal="center" vertical="top" wrapText="1"/>
    </xf>
    <xf numFmtId="3" fontId="5" fillId="8" borderId="17" xfId="0" applyNumberFormat="1" applyFont="1" applyFill="1" applyBorder="1"/>
    <xf numFmtId="0" fontId="4" fillId="0" borderId="0" xfId="0" applyFont="1" applyAlignment="1">
      <alignment horizontal="right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164" fontId="12" fillId="8" borderId="17" xfId="0" applyNumberFormat="1" applyFont="1" applyFill="1" applyBorder="1" applyAlignment="1">
      <alignment horizontal="right"/>
    </xf>
    <xf numFmtId="3" fontId="0" fillId="0" borderId="0" xfId="0" applyNumberFormat="1" applyFont="1" applyAlignment="1"/>
    <xf numFmtId="3" fontId="22" fillId="0" borderId="0" xfId="0" applyNumberFormat="1" applyFont="1" applyAlignment="1"/>
    <xf numFmtId="3" fontId="15" fillId="6" borderId="31" xfId="0" applyNumberFormat="1" applyFont="1" applyFill="1" applyBorder="1" applyAlignment="1">
      <alignment horizontal="right"/>
    </xf>
    <xf numFmtId="3" fontId="23" fillId="0" borderId="0" xfId="0" applyNumberFormat="1" applyFont="1" applyAlignment="1"/>
    <xf numFmtId="3" fontId="23" fillId="10" borderId="0" xfId="0" applyNumberFormat="1" applyFont="1" applyFill="1" applyAlignment="1"/>
    <xf numFmtId="0" fontId="23" fillId="10" borderId="0" xfId="0" applyFont="1" applyFill="1" applyAlignment="1"/>
    <xf numFmtId="0" fontId="23" fillId="0" borderId="0" xfId="0" applyFont="1" applyAlignment="1"/>
    <xf numFmtId="0" fontId="0" fillId="0" borderId="0" xfId="0" applyFont="1" applyAlignment="1"/>
    <xf numFmtId="3" fontId="4" fillId="11" borderId="6" xfId="0" applyNumberFormat="1" applyFont="1" applyFill="1" applyBorder="1" applyAlignment="1">
      <alignment vertical="center" wrapText="1"/>
    </xf>
    <xf numFmtId="3" fontId="12" fillId="12" borderId="17" xfId="0" applyNumberFormat="1" applyFont="1" applyFill="1" applyBorder="1" applyAlignment="1">
      <alignment horizontal="right"/>
    </xf>
    <xf numFmtId="3" fontId="5" fillId="12" borderId="17" xfId="0" applyNumberFormat="1" applyFont="1" applyFill="1" applyBorder="1"/>
    <xf numFmtId="0" fontId="5" fillId="11" borderId="0" xfId="0" applyFont="1" applyFill="1"/>
    <xf numFmtId="0" fontId="0" fillId="11" borderId="0" xfId="0" applyFont="1" applyFill="1" applyAlignment="1"/>
    <xf numFmtId="3" fontId="12" fillId="13" borderId="17" xfId="0" applyNumberFormat="1" applyFont="1" applyFill="1" applyBorder="1" applyAlignment="1">
      <alignment horizontal="right"/>
    </xf>
    <xf numFmtId="3" fontId="4" fillId="14" borderId="17" xfId="0" applyNumberFormat="1" applyFont="1" applyFill="1" applyBorder="1" applyAlignment="1">
      <alignment vertical="center"/>
    </xf>
    <xf numFmtId="3" fontId="3" fillId="14" borderId="17" xfId="0" applyNumberFormat="1" applyFont="1" applyFill="1" applyBorder="1" applyAlignment="1">
      <alignment vertical="center"/>
    </xf>
    <xf numFmtId="3" fontId="12" fillId="12" borderId="17" xfId="0" applyNumberFormat="1" applyFont="1" applyFill="1" applyBorder="1" applyAlignment="1">
      <alignment horizontal="right" vertical="center"/>
    </xf>
    <xf numFmtId="3" fontId="12" fillId="13" borderId="17" xfId="0" applyNumberFormat="1" applyFont="1" applyFill="1" applyBorder="1" applyAlignment="1">
      <alignment horizontal="right" vertical="center"/>
    </xf>
    <xf numFmtId="164" fontId="12" fillId="12" borderId="17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vertical="center"/>
    </xf>
    <xf numFmtId="0" fontId="0" fillId="11" borderId="0" xfId="0" applyFont="1" applyFill="1" applyAlignment="1">
      <alignment vertical="center"/>
    </xf>
    <xf numFmtId="3" fontId="15" fillId="15" borderId="17" xfId="0" applyNumberFormat="1" applyFont="1" applyFill="1" applyBorder="1" applyAlignment="1">
      <alignment horizontal="right"/>
    </xf>
    <xf numFmtId="3" fontId="15" fillId="15" borderId="17" xfId="0" applyNumberFormat="1" applyFont="1" applyFill="1" applyBorder="1" applyAlignment="1"/>
    <xf numFmtId="3" fontId="15" fillId="15" borderId="31" xfId="0" applyNumberFormat="1" applyFont="1" applyFill="1" applyBorder="1" applyAlignment="1">
      <alignment horizontal="right"/>
    </xf>
    <xf numFmtId="3" fontId="0" fillId="16" borderId="0" xfId="0" applyNumberFormat="1" applyFont="1" applyFill="1" applyAlignment="1"/>
    <xf numFmtId="0" fontId="0" fillId="17" borderId="0" xfId="0" applyFont="1" applyFill="1" applyAlignment="1"/>
    <xf numFmtId="0" fontId="13" fillId="0" borderId="17" xfId="0" applyFont="1" applyBorder="1" applyAlignment="1">
      <alignment horizontal="center" vertical="center" wrapText="1"/>
    </xf>
    <xf numFmtId="3" fontId="19" fillId="15" borderId="17" xfId="0" applyNumberFormat="1" applyFont="1" applyFill="1" applyBorder="1" applyAlignment="1">
      <alignment horizontal="right"/>
    </xf>
    <xf numFmtId="3" fontId="15" fillId="18" borderId="17" xfId="0" applyNumberFormat="1" applyFont="1" applyFill="1" applyBorder="1" applyAlignment="1"/>
    <xf numFmtId="3" fontId="19" fillId="15" borderId="17" xfId="0" applyNumberFormat="1" applyFont="1" applyFill="1" applyBorder="1" applyAlignment="1"/>
    <xf numFmtId="4" fontId="24" fillId="0" borderId="0" xfId="0" applyNumberFormat="1" applyFont="1" applyFill="1" applyAlignment="1"/>
    <xf numFmtId="0" fontId="25" fillId="0" borderId="0" xfId="0" applyFont="1" applyFill="1" applyAlignment="1"/>
    <xf numFmtId="0" fontId="0" fillId="0" borderId="0" xfId="0" applyFont="1" applyAlignment="1"/>
    <xf numFmtId="3" fontId="12" fillId="20" borderId="17" xfId="0" applyNumberFormat="1" applyFont="1" applyFill="1" applyBorder="1" applyAlignment="1">
      <alignment horizontal="right"/>
    </xf>
    <xf numFmtId="3" fontId="26" fillId="8" borderId="17" xfId="0" applyNumberFormat="1" applyFont="1" applyFill="1" applyBorder="1" applyAlignment="1">
      <alignment horizontal="right"/>
    </xf>
    <xf numFmtId="3" fontId="5" fillId="8" borderId="17" xfId="0" applyNumberFormat="1" applyFont="1" applyFill="1" applyBorder="1" applyAlignment="1">
      <alignment horizontal="right"/>
    </xf>
    <xf numFmtId="0" fontId="0" fillId="0" borderId="0" xfId="0" applyFont="1" applyAlignment="1"/>
    <xf numFmtId="3" fontId="28" fillId="3" borderId="17" xfId="0" applyNumberFormat="1" applyFont="1" applyFill="1" applyBorder="1" applyAlignment="1">
      <alignment horizontal="center" vertical="center" wrapText="1"/>
    </xf>
    <xf numFmtId="0" fontId="28" fillId="3" borderId="17" xfId="0" applyFont="1" applyFill="1" applyBorder="1" applyAlignment="1">
      <alignment horizontal="center" vertical="center" wrapText="1"/>
    </xf>
    <xf numFmtId="3" fontId="27" fillId="6" borderId="17" xfId="0" applyNumberFormat="1" applyFont="1" applyFill="1" applyBorder="1" applyAlignment="1">
      <alignment horizontal="center" vertical="center"/>
    </xf>
    <xf numFmtId="3" fontId="29" fillId="6" borderId="17" xfId="0" applyNumberFormat="1" applyFont="1" applyFill="1" applyBorder="1" applyAlignment="1">
      <alignment horizontal="center" vertical="center"/>
    </xf>
    <xf numFmtId="3" fontId="4" fillId="3" borderId="17" xfId="0" applyNumberFormat="1" applyFont="1" applyFill="1" applyBorder="1" applyAlignment="1">
      <alignment vertical="center" wrapText="1"/>
    </xf>
    <xf numFmtId="3" fontId="4" fillId="21" borderId="17" xfId="0" applyNumberFormat="1" applyFont="1" applyFill="1" applyBorder="1"/>
    <xf numFmtId="0" fontId="4" fillId="21" borderId="17" xfId="0" applyFont="1" applyFill="1" applyBorder="1" applyAlignment="1">
      <alignment vertical="center" wrapText="1"/>
    </xf>
    <xf numFmtId="3" fontId="4" fillId="21" borderId="17" xfId="0" applyNumberFormat="1" applyFont="1" applyFill="1" applyBorder="1" applyAlignment="1">
      <alignment vertical="center" wrapText="1"/>
    </xf>
    <xf numFmtId="3" fontId="4" fillId="3" borderId="17" xfId="0" applyNumberFormat="1" applyFont="1" applyFill="1" applyBorder="1" applyAlignment="1">
      <alignment vertical="top" wrapText="1"/>
    </xf>
    <xf numFmtId="3" fontId="4" fillId="22" borderId="17" xfId="0" applyNumberFormat="1" applyFont="1" applyFill="1" applyBorder="1" applyAlignment="1">
      <alignment vertical="center"/>
    </xf>
    <xf numFmtId="0" fontId="4" fillId="23" borderId="17" xfId="0" applyFont="1" applyFill="1" applyBorder="1" applyAlignment="1">
      <alignment horizontal="left" vertical="center"/>
    </xf>
    <xf numFmtId="3" fontId="3" fillId="3" borderId="17" xfId="0" applyNumberFormat="1" applyFont="1" applyFill="1" applyBorder="1" applyAlignment="1">
      <alignment horizontal="right" vertical="center"/>
    </xf>
    <xf numFmtId="3" fontId="31" fillId="24" borderId="17" xfId="0" applyNumberFormat="1" applyFont="1" applyFill="1" applyBorder="1" applyAlignment="1">
      <alignment horizontal="right"/>
    </xf>
    <xf numFmtId="3" fontId="31" fillId="24" borderId="17" xfId="0" applyNumberFormat="1" applyFont="1" applyFill="1" applyBorder="1"/>
    <xf numFmtId="3" fontId="4" fillId="3" borderId="17" xfId="0" applyNumberFormat="1" applyFont="1" applyFill="1" applyBorder="1" applyAlignment="1">
      <alignment horizontal="right" vertical="center"/>
    </xf>
    <xf numFmtId="3" fontId="11" fillId="3" borderId="17" xfId="0" applyNumberFormat="1" applyFont="1" applyFill="1" applyBorder="1" applyAlignment="1">
      <alignment horizontal="right" vertical="center"/>
    </xf>
    <xf numFmtId="3" fontId="10" fillId="24" borderId="17" xfId="0" applyNumberFormat="1" applyFont="1" applyFill="1" applyBorder="1"/>
    <xf numFmtId="3" fontId="10" fillId="24" borderId="17" xfId="0" applyNumberFormat="1" applyFont="1" applyFill="1" applyBorder="1" applyAlignment="1">
      <alignment horizontal="right"/>
    </xf>
    <xf numFmtId="4" fontId="10" fillId="24" borderId="17" xfId="0" applyNumberFormat="1" applyFont="1" applyFill="1" applyBorder="1"/>
    <xf numFmtId="3" fontId="10" fillId="21" borderId="17" xfId="0" applyNumberFormat="1" applyFont="1" applyFill="1" applyBorder="1" applyAlignment="1">
      <alignment horizontal="right"/>
    </xf>
    <xf numFmtId="3" fontId="32" fillId="0" borderId="17" xfId="0" applyNumberFormat="1" applyFont="1" applyBorder="1" applyAlignment="1">
      <alignment horizontal="center" wrapText="1"/>
    </xf>
    <xf numFmtId="3" fontId="21" fillId="3" borderId="17" xfId="0" applyNumberFormat="1" applyFont="1" applyFill="1" applyBorder="1" applyAlignment="1">
      <alignment horizontal="right" vertical="center"/>
    </xf>
    <xf numFmtId="3" fontId="33" fillId="21" borderId="17" xfId="0" applyNumberFormat="1" applyFont="1" applyFill="1" applyBorder="1" applyAlignment="1">
      <alignment horizontal="right"/>
    </xf>
    <xf numFmtId="4" fontId="33" fillId="21" borderId="17" xfId="0" applyNumberFormat="1" applyFont="1" applyFill="1" applyBorder="1" applyAlignment="1">
      <alignment horizontal="right"/>
    </xf>
    <xf numFmtId="0" fontId="32" fillId="21" borderId="17" xfId="0" applyFont="1" applyFill="1" applyBorder="1" applyAlignment="1">
      <alignment horizontal="right"/>
    </xf>
    <xf numFmtId="3" fontId="33" fillId="21" borderId="18" xfId="0" applyNumberFormat="1" applyFont="1" applyFill="1" applyBorder="1" applyAlignment="1">
      <alignment horizontal="right"/>
    </xf>
    <xf numFmtId="3" fontId="33" fillId="21" borderId="15" xfId="0" applyNumberFormat="1" applyFont="1" applyFill="1" applyBorder="1" applyAlignment="1">
      <alignment horizontal="right"/>
    </xf>
    <xf numFmtId="3" fontId="31" fillId="9" borderId="17" xfId="0" applyNumberFormat="1" applyFont="1" applyFill="1" applyBorder="1" applyAlignment="1">
      <alignment horizontal="right"/>
    </xf>
    <xf numFmtId="3" fontId="2" fillId="19" borderId="17" xfId="0" applyNumberFormat="1" applyFont="1" applyFill="1" applyBorder="1" applyAlignment="1">
      <alignment horizontal="right"/>
    </xf>
    <xf numFmtId="3" fontId="31" fillId="9" borderId="17" xfId="0" applyNumberFormat="1" applyFont="1" applyFill="1" applyBorder="1" applyAlignment="1"/>
    <xf numFmtId="0" fontId="31" fillId="0" borderId="0" xfId="0" applyFont="1" applyAlignment="1"/>
    <xf numFmtId="3" fontId="4" fillId="22" borderId="17" xfId="0" applyNumberFormat="1" applyFont="1" applyFill="1" applyBorder="1" applyAlignment="1">
      <alignment horizontal="right"/>
    </xf>
    <xf numFmtId="3" fontId="3" fillId="3" borderId="17" xfId="0" applyNumberFormat="1" applyFont="1" applyFill="1" applyBorder="1"/>
    <xf numFmtId="3" fontId="4" fillId="27" borderId="17" xfId="0" applyNumberFormat="1" applyFont="1" applyFill="1" applyBorder="1" applyAlignment="1">
      <alignment horizontal="right"/>
    </xf>
    <xf numFmtId="3" fontId="4" fillId="3" borderId="17" xfId="0" applyNumberFormat="1" applyFont="1" applyFill="1" applyBorder="1"/>
    <xf numFmtId="3" fontId="31" fillId="27" borderId="17" xfId="0" applyNumberFormat="1" applyFont="1" applyFill="1" applyBorder="1" applyAlignment="1">
      <alignment horizontal="right"/>
    </xf>
    <xf numFmtId="0" fontId="5" fillId="21" borderId="17" xfId="0" applyFont="1" applyFill="1" applyBorder="1"/>
    <xf numFmtId="0" fontId="0" fillId="0" borderId="0" xfId="0"/>
    <xf numFmtId="0" fontId="4" fillId="8" borderId="17" xfId="0" applyFont="1" applyFill="1" applyBorder="1"/>
    <xf numFmtId="1" fontId="3" fillId="3" borderId="17" xfId="0" applyNumberFormat="1" applyFont="1" applyFill="1" applyBorder="1" applyAlignment="1">
      <alignment vertical="center"/>
    </xf>
    <xf numFmtId="3" fontId="4" fillId="8" borderId="17" xfId="0" applyNumberFormat="1" applyFont="1" applyFill="1" applyBorder="1"/>
    <xf numFmtId="3" fontId="3" fillId="28" borderId="17" xfId="0" applyNumberFormat="1" applyFont="1" applyFill="1" applyBorder="1" applyAlignment="1">
      <alignment vertical="center"/>
    </xf>
    <xf numFmtId="3" fontId="4" fillId="27" borderId="17" xfId="0" applyNumberFormat="1" applyFont="1" applyFill="1" applyBorder="1" applyAlignment="1">
      <alignment horizontal="right" vertical="center"/>
    </xf>
    <xf numFmtId="3" fontId="4" fillId="26" borderId="17" xfId="0" applyNumberFormat="1" applyFont="1" applyFill="1" applyBorder="1" applyAlignment="1">
      <alignment horizontal="center" wrapText="1"/>
    </xf>
    <xf numFmtId="0" fontId="4" fillId="29" borderId="6" xfId="0" applyFont="1" applyFill="1" applyBorder="1" applyAlignment="1">
      <alignment horizontal="left" vertical="center"/>
    </xf>
    <xf numFmtId="3" fontId="3" fillId="30" borderId="17" xfId="0" applyNumberFormat="1" applyFont="1" applyFill="1" applyBorder="1" applyAlignment="1">
      <alignment vertical="center"/>
    </xf>
    <xf numFmtId="3" fontId="12" fillId="31" borderId="17" xfId="0" applyNumberFormat="1" applyFont="1" applyFill="1" applyBorder="1" applyAlignment="1">
      <alignment horizontal="right"/>
    </xf>
    <xf numFmtId="0" fontId="5" fillId="26" borderId="0" xfId="0" applyFont="1" applyFill="1"/>
    <xf numFmtId="0" fontId="0" fillId="26" borderId="0" xfId="0" applyFont="1" applyFill="1" applyAlignment="1"/>
    <xf numFmtId="3" fontId="11" fillId="32" borderId="17" xfId="0" applyNumberFormat="1" applyFont="1" applyFill="1" applyBorder="1" applyAlignment="1">
      <alignment horizontal="right" vertical="center"/>
    </xf>
    <xf numFmtId="3" fontId="11" fillId="21" borderId="17" xfId="0" applyNumberFormat="1" applyFont="1" applyFill="1" applyBorder="1" applyAlignment="1">
      <alignment horizontal="right"/>
    </xf>
    <xf numFmtId="3" fontId="11" fillId="21" borderId="17" xfId="0" applyNumberFormat="1" applyFont="1" applyFill="1" applyBorder="1" applyAlignment="1">
      <alignment horizontal="right" vertical="center"/>
    </xf>
    <xf numFmtId="3" fontId="4" fillId="21" borderId="17" xfId="0" applyNumberFormat="1" applyFont="1" applyFill="1" applyBorder="1" applyAlignment="1">
      <alignment horizontal="right"/>
    </xf>
    <xf numFmtId="0" fontId="4" fillId="21" borderId="17" xfId="0" applyFont="1" applyFill="1" applyBorder="1" applyAlignment="1">
      <alignment horizontal="right" vertical="center"/>
    </xf>
    <xf numFmtId="165" fontId="4" fillId="21" borderId="17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center" vertical="center" wrapText="1"/>
    </xf>
    <xf numFmtId="3" fontId="4" fillId="0" borderId="16" xfId="0" applyNumberFormat="1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2" fillId="0" borderId="12" xfId="0" applyFont="1" applyBorder="1"/>
    <xf numFmtId="0" fontId="2" fillId="0" borderId="16" xfId="0" applyFont="1" applyBorder="1"/>
    <xf numFmtId="0" fontId="3" fillId="0" borderId="5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2" fillId="0" borderId="2" xfId="0" applyFont="1" applyBorder="1"/>
    <xf numFmtId="0" fontId="2" fillId="0" borderId="4" xfId="0" applyFont="1" applyBorder="1"/>
    <xf numFmtId="0" fontId="2" fillId="0" borderId="3" xfId="0" applyFont="1" applyBorder="1"/>
    <xf numFmtId="0" fontId="1" fillId="0" borderId="0" xfId="0" applyFont="1" applyAlignment="1">
      <alignment horizontal="center"/>
    </xf>
    <xf numFmtId="0" fontId="0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2" fillId="0" borderId="7" xfId="0" applyFont="1" applyBorder="1"/>
    <xf numFmtId="0" fontId="2" fillId="0" borderId="8" xfId="0" applyFont="1" applyBorder="1"/>
    <xf numFmtId="0" fontId="3" fillId="0" borderId="9" xfId="0" applyFont="1" applyBorder="1" applyAlignment="1">
      <alignment horizontal="center" vertical="top" wrapText="1"/>
    </xf>
    <xf numFmtId="0" fontId="2" fillId="0" borderId="10" xfId="0" applyFont="1" applyBorder="1"/>
    <xf numFmtId="0" fontId="2" fillId="0" borderId="11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3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18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" fillId="0" borderId="19" xfId="0" applyFont="1" applyBorder="1"/>
    <xf numFmtId="0" fontId="2" fillId="0" borderId="18" xfId="0" applyFont="1" applyBorder="1"/>
    <xf numFmtId="0" fontId="7" fillId="0" borderId="5" xfId="0" applyFont="1" applyBorder="1" applyAlignment="1">
      <alignment horizontal="center" vertical="top" wrapText="1"/>
    </xf>
    <xf numFmtId="0" fontId="21" fillId="0" borderId="5" xfId="0" applyFont="1" applyBorder="1" applyAlignment="1">
      <alignment horizontal="center" vertical="top" wrapText="1"/>
    </xf>
    <xf numFmtId="0" fontId="21" fillId="0" borderId="6" xfId="0" applyFont="1" applyBorder="1" applyAlignment="1">
      <alignment horizontal="center" vertical="top" wrapText="1"/>
    </xf>
    <xf numFmtId="0" fontId="7" fillId="25" borderId="5" xfId="0" applyFont="1" applyFill="1" applyBorder="1" applyAlignment="1">
      <alignment horizontal="center" vertical="top" wrapText="1"/>
    </xf>
    <xf numFmtId="0" fontId="34" fillId="26" borderId="12" xfId="0" applyFont="1" applyFill="1" applyBorder="1"/>
    <xf numFmtId="0" fontId="34" fillId="26" borderId="16" xfId="0" applyFont="1" applyFill="1" applyBorder="1"/>
    <xf numFmtId="0" fontId="21" fillId="0" borderId="11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0" fontId="21" fillId="0" borderId="9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center" wrapText="1"/>
    </xf>
    <xf numFmtId="0" fontId="2" fillId="0" borderId="21" xfId="0" applyFont="1" applyBorder="1"/>
    <xf numFmtId="0" fontId="2" fillId="0" borderId="22" xfId="0" applyFont="1" applyBorder="1"/>
    <xf numFmtId="0" fontId="3" fillId="0" borderId="5" xfId="0" applyFont="1" applyBorder="1" applyAlignment="1">
      <alignment horizontal="center" vertical="top"/>
    </xf>
    <xf numFmtId="3" fontId="3" fillId="0" borderId="5" xfId="0" applyNumberFormat="1" applyFont="1" applyBorder="1" applyAlignment="1">
      <alignment horizontal="center" vertical="top" wrapText="1"/>
    </xf>
    <xf numFmtId="3" fontId="3" fillId="0" borderId="6" xfId="0" applyNumberFormat="1" applyFont="1" applyBorder="1" applyAlignment="1">
      <alignment horizontal="center" vertical="top" wrapText="1"/>
    </xf>
    <xf numFmtId="3" fontId="21" fillId="0" borderId="5" xfId="0" applyNumberFormat="1" applyFont="1" applyBorder="1" applyAlignment="1">
      <alignment horizontal="center" vertical="top" wrapText="1"/>
    </xf>
    <xf numFmtId="0" fontId="2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top"/>
    </xf>
    <xf numFmtId="0" fontId="3" fillId="5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top" wrapText="1"/>
    </xf>
    <xf numFmtId="0" fontId="2" fillId="0" borderId="19" xfId="0" applyFont="1" applyBorder="1" applyAlignment="1">
      <alignment vertical="center"/>
    </xf>
    <xf numFmtId="0" fontId="3" fillId="5" borderId="28" xfId="0" applyFont="1" applyFill="1" applyBorder="1" applyAlignment="1">
      <alignment horizontal="center" vertical="center" wrapText="1"/>
    </xf>
    <xf numFmtId="0" fontId="2" fillId="0" borderId="29" xfId="0" applyFont="1" applyBorder="1"/>
    <xf numFmtId="0" fontId="2" fillId="0" borderId="30" xfId="0" applyFont="1" applyBorder="1"/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FFFF66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-19050</xdr:colOff>
      <xdr:row>7</xdr:row>
      <xdr:rowOff>0</xdr:rowOff>
    </xdr:from>
    <xdr:ext cx="38100" cy="0"/>
    <xdr:grpSp>
      <xdr:nvGrpSpPr>
        <xdr:cNvPr id="2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3" name="Shape 3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" name="Shape 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7" name="Shape 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" name="Shape 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1" name="Shape 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" name="Shape 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5" name="Shape 1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" name="Shape 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9" name="Shape 1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" name="Shape 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2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23" name="Shape 1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" name="Shape 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6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27" name="Shape 1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" name="Shape 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0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31" name="Shape 1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3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" name="Shape 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5" name="Shape 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" name="Shape 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9" name="Shape 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" name="Shape 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43" name="Shape 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" name="Shape 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47" name="Shape 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" name="Shape 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51" name="Shape 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" name="Shape 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55" name="Shape 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" name="Shape 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59" name="Shape 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" name="Shape 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3" name="Shape 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" name="Shape 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7" name="Shape 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" name="Shape 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71" name="Shape 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" name="Shape 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75" name="Shape 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" name="Shape 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79" name="Shape 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" name="Shape 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3" name="Shape 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" name="Shape 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7" name="Shape 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" name="Shape 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91" name="Shape 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" name="Shape 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95" name="Shape 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" name="Shape 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99" name="Shape 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" name="Shape 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3" name="Shape 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" name="Shape 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7" name="Shape 5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" name="Shape 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11" name="Shape 5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" name="Shape 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15" name="Shape 6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" name="Shape 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19" name="Shape 6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" name="Shape 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23" name="Shape 6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" name="Shape 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27" name="Shape 6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" name="Shape 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31" name="Shape 6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" name="Shape 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35" name="Shape 7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" name="Shape 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39" name="Shape 7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" name="Shape 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43" name="Shape 7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" name="Shape 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47" name="Shape 7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" name="Shape 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51" name="Shape 7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" name="Shape 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55" name="Shape 8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7" name="Shape 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59" name="Shape 8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1" name="Shape 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63" name="Shape 8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5" name="Shape 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67" name="Shape 8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9" name="Shape 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0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71" name="Shape 8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7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3" name="Shape 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4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75" name="Shape 9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7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7" name="Shape 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8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79" name="Shape 9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8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1" name="Shape 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2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83" name="Shape 9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8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5" name="Shape 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6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87" name="Shape 9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8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9" name="Shape 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0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91" name="Shape 9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9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3" name="Shape 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4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95" name="Shape 10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9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7" name="Shape 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8" name="Shape 2"/>
        <xdr:cNvGrpSpPr/>
      </xdr:nvGrpSpPr>
      <xdr:grpSpPr>
        <a:xfrm>
          <a:off x="447675" y="2066925"/>
          <a:ext cx="38100" cy="0"/>
          <a:chOff x="5326950" y="2942280"/>
          <a:chExt cx="5006910" cy="837720"/>
        </a:xfrm>
      </xdr:grpSpPr>
      <xdr:grpSp>
        <xdr:nvGrpSpPr>
          <xdr:cNvPr id="199" name="Shape 10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0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1" name="Shape 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0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203" name="Shape 1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5" name="Shape 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0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207" name="Shape 1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9" name="Shape 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1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211" name="Shape 1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3" name="Shape 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1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215" name="Shape 1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7" name="Shape 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1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219" name="Shape 1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1" name="Shape 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2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223" name="Shape 1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5" name="Shape 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2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227" name="Shape 1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9" name="Shape 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3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231" name="Shape 1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3" name="Shape 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3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35" name="Shape 1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7" name="Shape 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3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39" name="Shape 1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1" name="Shape 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4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43" name="Shape 12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5" name="Shape 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4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47" name="Shape 12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9" name="Shape 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5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51" name="Shape 12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3" name="Shape 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5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55" name="Shape 13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7" name="Shape 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5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59" name="Shape 13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1" name="Shape 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6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63" name="Shape 13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5" name="Shape 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6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67" name="Shape 13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9" name="Shape 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7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71" name="Shape 13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3" name="Shape 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7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75" name="Shape 14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7" name="Shape 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7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79" name="Shape 14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1" name="Shape 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8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83" name="Shape 14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5" name="Shape 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8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87" name="Shape 14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9" name="Shape 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9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91" name="Shape 1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3" name="Shape 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9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95" name="Shape 1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7" name="Shape 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9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299" name="Shape 1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1" name="Shape 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0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03" name="Shape 15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5" name="Shape 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0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07" name="Shape 1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9" name="Shape 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1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11" name="Shape 1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3" name="Shape 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1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15" name="Shape 1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7" name="Shape 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1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19" name="Shape 1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1" name="Shape 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2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23" name="Shape 1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5" name="Shape 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2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27" name="Shape 1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9" name="Shape 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3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31" name="Shape 1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3" name="Shape 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3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35" name="Shape 1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7" name="Shape 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3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39" name="Shape 1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1" name="Shape 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4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43" name="Shape 1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5" name="Shape 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4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47" name="Shape 1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9" name="Shape 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5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51" name="Shape 1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3" name="Shape 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5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55" name="Shape 1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7" name="Shape 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5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59" name="Shape 1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1" name="Shape 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6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63" name="Shape 1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5" name="Shape 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6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367" name="Shape 1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9" name="Shape 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7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71" name="Shape 18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3" name="Shape 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7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75" name="Shape 19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7" name="Shape 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7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79" name="Shape 19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1" name="Shape 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8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83" name="Shape 19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5" name="Shape 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8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87" name="Shape 19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9" name="Shape 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9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91" name="Shape 1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3" name="Shape 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9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95" name="Shape 2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7" name="Shape 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9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399" name="Shape 2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1" name="Shape 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02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403" name="Shape 20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40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5" name="Shape 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06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407" name="Shape 20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40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9" name="Shape 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10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411" name="Shape 20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41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3" name="Shape 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14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415" name="Shape 21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41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7" name="Shape 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18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419" name="Shape 21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42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1" name="Shape 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22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423" name="Shape 21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42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5" name="Shape 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26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427" name="Shape 21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42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9" name="Shape 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30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431" name="Shape 21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43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3" name="Shape 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3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35" name="Shape 22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7" name="Shape 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3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39" name="Shape 22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1" name="Shape 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4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43" name="Shape 22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5" name="Shape 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4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47" name="Shape 22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9" name="Shape 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5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51" name="Shape 22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3" name="Shape 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5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55" name="Shape 23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7" name="Shape 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5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59" name="Shape 23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1" name="Shape 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6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63" name="Shape 23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5" name="Shape 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6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67" name="Shape 23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9" name="Shape 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7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71" name="Shape 23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3" name="Shape 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7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75" name="Shape 24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7" name="Shape 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7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79" name="Shape 24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1" name="Shape 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8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83" name="Shape 24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5" name="Shape 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8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87" name="Shape 24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9" name="Shape 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9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91" name="Shape 24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3" name="Shape 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9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95" name="Shape 25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4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7" name="Shape 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49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499" name="Shape 25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1" name="Shape 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0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03" name="Shape 25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5" name="Shape 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0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07" name="Shape 25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9" name="Shape 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1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11" name="Shape 25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3" name="Shape 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1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15" name="Shape 26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7" name="Shape 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1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19" name="Shape 26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1" name="Shape 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2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23" name="Shape 26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5" name="Shape 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2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27" name="Shape 26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9" name="Shape 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3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31" name="Shape 26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3" name="Shape 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3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35" name="Shape 27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7" name="Shape 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3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39" name="Shape 27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1" name="Shape 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4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43" name="Shape 27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5" name="Shape 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4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47" name="Shape 27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9" name="Shape 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5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51" name="Shape 27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3" name="Shape 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5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55" name="Shape 28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7" name="Shape 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5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59" name="Shape 28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1" name="Shape 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6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63" name="Shape 28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5" name="Shape 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6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567" name="Shape 2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9" name="Shape 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70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571" name="Shape 28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7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3" name="Shape 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74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575" name="Shape 29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7" name="Shape 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78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579" name="Shape 29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1" name="Shape 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82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583" name="Shape 29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5" name="Shape 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86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587" name="Shape 29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9" name="Shape 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90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591" name="Shape 29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9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3" name="Shape 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94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595" name="Shape 30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9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7" name="Shape 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598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599" name="Shape 30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1" name="Shape 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02" name="Shape 2"/>
        <xdr:cNvGrpSpPr/>
      </xdr:nvGrpSpPr>
      <xdr:grpSpPr>
        <a:xfrm>
          <a:off x="447675" y="2066925"/>
          <a:ext cx="38100" cy="0"/>
          <a:chOff x="5326950" y="2027880"/>
          <a:chExt cx="5006910" cy="1752120"/>
        </a:xfrm>
      </xdr:grpSpPr>
      <xdr:grpSp>
        <xdr:nvGrpSpPr>
          <xdr:cNvPr id="603" name="Shape 304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604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5" name="Shape 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0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07" name="Shape 3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9" name="Shape 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1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11" name="Shape 3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3" name="Shape 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1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15" name="Shape 3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7" name="Shape 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1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19" name="Shape 3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1" name="Shape 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2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23" name="Shape 3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5" name="Shape 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2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27" name="Shape 3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9" name="Shape 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30" name="Shape 2"/>
        <xdr:cNvGrpSpPr/>
      </xdr:nvGrpSpPr>
      <xdr:grpSpPr>
        <a:xfrm>
          <a:off x="447675" y="2066925"/>
          <a:ext cx="38100" cy="0"/>
          <a:chOff x="5326950" y="2027880"/>
          <a:chExt cx="5006910" cy="1752120"/>
        </a:xfrm>
      </xdr:grpSpPr>
      <xdr:grpSp>
        <xdr:nvGrpSpPr>
          <xdr:cNvPr id="631" name="Shape 318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632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3" name="Shape 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3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35" name="Shape 3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7" name="Shape 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3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39" name="Shape 3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1" name="Shape 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4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43" name="Shape 3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5" name="Shape 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4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47" name="Shape 3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9" name="Shape 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5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51" name="Shape 3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3" name="Shape 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5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55" name="Shape 3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7" name="Shape 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5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59" name="Shape 3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1" name="Shape 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6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63" name="Shape 3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5" name="Shape 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6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67" name="Shape 3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9" name="Shape 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7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71" name="Shape 3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3" name="Shape 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7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75" name="Shape 3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7" name="Shape 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7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79" name="Shape 3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1" name="Shape 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8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83" name="Shape 3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" name="Shape 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8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87" name="Shape 3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9" name="Shape 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9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91" name="Shape 3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3" name="Shape 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9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95" name="Shape 3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6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7" name="Shape 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9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699" name="Shape 3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7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1" name="Shape 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0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703" name="Shape 3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7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5" name="Shape 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0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07" name="Shape 3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9" name="Shape 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1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11" name="Shape 3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3" name="Shape 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1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15" name="Shape 3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7" name="Shape 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1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19" name="Shape 3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1" name="Shape 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2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23" name="Shape 3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5" name="Shape 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2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27" name="Shape 3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9" name="Shape 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3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31" name="Shape 3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3" name="Shape 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3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35" name="Shape 3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7" name="Shape 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3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39" name="Shape 3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1" name="Shape 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4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43" name="Shape 3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5" name="Shape 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4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47" name="Shape 3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9" name="Shape 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5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51" name="Shape 3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3" name="Shape 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5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55" name="Shape 3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7" name="Shape 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5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59" name="Shape 3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1" name="Shape 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6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63" name="Shape 3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5" name="Shape 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6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67" name="Shape 3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9" name="Shape 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7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71" name="Shape 3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3" name="Shape 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7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75" name="Shape 3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7" name="Shape 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7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79" name="Shape 3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1" name="Shape 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8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83" name="Shape 3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5" name="Shape 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8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87" name="Shape 3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9" name="Shape 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9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91" name="Shape 3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3" name="Shape 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9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95" name="Shape 4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7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7" name="Shape 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9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799" name="Shape 4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1" name="Shape 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0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03" name="Shape 4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5" name="Shape 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0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07" name="Shape 4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9" name="Shape 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1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11" name="Shape 4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3" name="Shape 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1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15" name="Shape 4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7" name="Shape 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1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19" name="Shape 4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1" name="Shape 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2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23" name="Shape 4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5" name="Shape 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2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27" name="Shape 4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9" name="Shape 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3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31" name="Shape 41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3" name="Shape 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3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35" name="Shape 4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7" name="Shape 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3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839" name="Shape 4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1" name="Shape 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4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43" name="Shape 4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5" name="Shape 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4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47" name="Shape 4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9" name="Shape 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5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51" name="Shape 4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3" name="Shape 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5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55" name="Shape 4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7" name="Shape 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5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59" name="Shape 4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1" name="Shape 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6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63" name="Shape 4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5" name="Shape 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6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67" name="Shape 4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9" name="Shape 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7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71" name="Shape 4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3" name="Shape 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7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75" name="Shape 4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7" name="Shape 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7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79" name="Shape 4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1" name="Shape 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8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83" name="Shape 4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5" name="Shape 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8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87" name="Shape 4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9" name="Shape 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9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91" name="Shape 4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3" name="Shape 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9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95" name="Shape 4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7" name="Shape 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9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899" name="Shape 4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1" name="Shape 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0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903" name="Shape 4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5" name="Shape 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0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07" name="Shape 4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9" name="Shape 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1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11" name="Shape 4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3" name="Shape 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1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15" name="Shape 4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7" name="Shape 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1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19" name="Shape 4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1" name="Shape 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2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23" name="Shape 4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5" name="Shape 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2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27" name="Shape 4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9" name="Shape 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3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31" name="Shape 4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3" name="Shape 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3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35" name="Shape 4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7" name="Shape 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3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39" name="Shape 4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1" name="Shape 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4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43" name="Shape 4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5" name="Shape 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4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47" name="Shape 4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9" name="Shape 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5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51" name="Shape 4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3" name="Shape 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5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55" name="Shape 4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7" name="Shape 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5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59" name="Shape 4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1" name="Shape 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6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63" name="Shape 4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5" name="Shape 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6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67" name="Shape 4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9" name="Shape 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7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71" name="Shape 4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3" name="Shape 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7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75" name="Shape 4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7" name="Shape 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7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79" name="Shape 4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1" name="Shape 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8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83" name="Shape 4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5" name="Shape 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8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87" name="Shape 4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9" name="Shape 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9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91" name="Shape 4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3" name="Shape 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9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95" name="Shape 5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7" name="Shape 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9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999" name="Shape 5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1" name="Shape 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0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03" name="Shape 5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5" name="Shape 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0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07" name="Shape 5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9" name="Shape 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1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11" name="Shape 5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3" name="Shape 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1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15" name="Shape 5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7" name="Shape 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1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19" name="Shape 5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1" name="Shape 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22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23" name="Shape 5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5" name="Shape 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26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27" name="Shape 5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9" name="Shape 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30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31" name="Shape 51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3" name="Shape 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34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35" name="Shape 5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7" name="Shape 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38" name="Shape 2"/>
        <xdr:cNvGrpSpPr/>
      </xdr:nvGrpSpPr>
      <xdr:grpSpPr>
        <a:xfrm>
          <a:off x="447675" y="2066925"/>
          <a:ext cx="38100" cy="0"/>
          <a:chOff x="5326950" y="3323280"/>
          <a:chExt cx="5006910" cy="456720"/>
        </a:xfrm>
      </xdr:grpSpPr>
      <xdr:grpSp>
        <xdr:nvGrpSpPr>
          <xdr:cNvPr id="1039" name="Shape 5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0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" name="Shape 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4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43" name="Shape 5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5" name="Shape 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4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47" name="Shape 5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9" name="Shape 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5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51" name="Shape 5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3" name="Shape 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54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55" name="Shape 5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7" name="Shape 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58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59" name="Shape 5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1" name="Shape 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62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63" name="Shape 5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5" name="Shape 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66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67" name="Shape 5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9" name="Shape 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70" name="Shape 2"/>
        <xdr:cNvGrpSpPr/>
      </xdr:nvGrpSpPr>
      <xdr:grpSpPr>
        <a:xfrm>
          <a:off x="447675" y="2066925"/>
          <a:ext cx="38100" cy="0"/>
          <a:chOff x="5326950" y="3132780"/>
          <a:chExt cx="5006910" cy="647220"/>
        </a:xfrm>
      </xdr:grpSpPr>
      <xdr:grpSp>
        <xdr:nvGrpSpPr>
          <xdr:cNvPr id="1071" name="Shape 5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0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3" name="Shape 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74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075" name="Shape 54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0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7" name="Shape 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78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079" name="Shape 54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0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1" name="Shape 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82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083" name="Shape 54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0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5" name="Shape 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86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087" name="Shape 54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08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9" name="Shape 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90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091" name="Shape 54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09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3" name="Shape 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94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095" name="Shape 55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09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7" name="Shape 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98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099" name="Shape 55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10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1" name="Shape 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02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103" name="Shape 55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10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5" name="Shape 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0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07" name="Shape 55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9" name="Shape 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1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11" name="Shape 55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3" name="Shape 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1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15" name="Shape 56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7" name="Shape 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1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19" name="Shape 56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1" name="Shape 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2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23" name="Shape 56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5" name="Shape 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2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27" name="Shape 56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9" name="Shape 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3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31" name="Shape 56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3" name="Shape 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3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35" name="Shape 57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7" name="Shape 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3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39" name="Shape 57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1" name="Shape 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4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43" name="Shape 57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5" name="Shape 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4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47" name="Shape 57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9" name="Shape 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5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51" name="Shape 57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3" name="Shape 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5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55" name="Shape 58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7" name="Shape 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5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59" name="Shape 58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1" name="Shape 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6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63" name="Shape 58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5" name="Shape 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6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67" name="Shape 5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9" name="Shape 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7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71" name="Shape 58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3" name="Shape 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7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75" name="Shape 59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7" name="Shape 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7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79" name="Shape 59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1" name="Shape 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8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83" name="Shape 59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5" name="Shape 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8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87" name="Shape 59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9" name="Shape 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9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91" name="Shape 59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3" name="Shape 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9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95" name="Shape 60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1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7" name="Shape 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9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199" name="Shape 60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1" name="Shape 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0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03" name="Shape 60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5" name="Shape 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0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07" name="Shape 60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9" name="Shape 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1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11" name="Shape 60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3" name="Shape 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1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15" name="Shape 61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7" name="Shape 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1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19" name="Shape 61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1" name="Shape 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22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23" name="Shape 61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5" name="Shape 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26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27" name="Shape 61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9" name="Shape 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30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31" name="Shape 61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3" name="Shape 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34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35" name="Shape 62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7" name="Shape 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38" name="Shape 2"/>
        <xdr:cNvGrpSpPr/>
      </xdr:nvGrpSpPr>
      <xdr:grpSpPr>
        <a:xfrm>
          <a:off x="447675" y="2066925"/>
          <a:ext cx="38100" cy="0"/>
          <a:chOff x="5326950" y="3704280"/>
          <a:chExt cx="5006910" cy="75720"/>
        </a:xfrm>
      </xdr:grpSpPr>
      <xdr:grpSp>
        <xdr:nvGrpSpPr>
          <xdr:cNvPr id="1239" name="Shape 62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2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1" name="Shape 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42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243" name="Shape 62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24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5" name="Shape 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46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247" name="Shape 62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24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9" name="Shape 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50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251" name="Shape 62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25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3" name="Shape 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54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255" name="Shape 63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25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7" name="Shape 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58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259" name="Shape 63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26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1" name="Shape 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62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263" name="Shape 63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26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5" name="Shape 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66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267" name="Shape 63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26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9" name="Shape 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70" name="Shape 2"/>
        <xdr:cNvGrpSpPr/>
      </xdr:nvGrpSpPr>
      <xdr:grpSpPr>
        <a:xfrm>
          <a:off x="447675" y="2066925"/>
          <a:ext cx="38100" cy="0"/>
          <a:chOff x="5326950" y="3513780"/>
          <a:chExt cx="5006910" cy="266220"/>
        </a:xfrm>
      </xdr:grpSpPr>
      <xdr:grpSp>
        <xdr:nvGrpSpPr>
          <xdr:cNvPr id="1271" name="Shape 63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27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3" name="Shape 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74" name="Shape 2"/>
        <xdr:cNvGrpSpPr/>
      </xdr:nvGrpSpPr>
      <xdr:grpSpPr>
        <a:xfrm>
          <a:off x="447675" y="2066925"/>
          <a:ext cx="38100" cy="0"/>
          <a:chOff x="5326950" y="2027880"/>
          <a:chExt cx="5006910" cy="1752120"/>
        </a:xfrm>
      </xdr:grpSpPr>
      <xdr:grpSp>
        <xdr:nvGrpSpPr>
          <xdr:cNvPr id="1275" name="Shape 640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1276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7" name="Shape 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78" name="Shape 2"/>
        <xdr:cNvGrpSpPr/>
      </xdr:nvGrpSpPr>
      <xdr:grpSpPr>
        <a:xfrm>
          <a:off x="447675" y="2066925"/>
          <a:ext cx="38100" cy="0"/>
          <a:chOff x="5326950" y="2027880"/>
          <a:chExt cx="5006910" cy="1752120"/>
        </a:xfrm>
      </xdr:grpSpPr>
      <xdr:grpSp>
        <xdr:nvGrpSpPr>
          <xdr:cNvPr id="1279" name="Shape 642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1280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1" name="Shape 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-19050</xdr:colOff>
      <xdr:row>7</xdr:row>
      <xdr:rowOff>0</xdr:rowOff>
    </xdr:from>
    <xdr:ext cx="38100" cy="0"/>
    <xdr:grpSp>
      <xdr:nvGrpSpPr>
        <xdr:cNvPr id="2" name="Shape 2"/>
        <xdr:cNvGrpSpPr/>
      </xdr:nvGrpSpPr>
      <xdr:grpSpPr>
        <a:xfrm>
          <a:off x="2343150" y="1971675"/>
          <a:ext cx="38100" cy="0"/>
          <a:chOff x="5326950" y="3780000"/>
          <a:chExt cx="3071430" cy="158595"/>
        </a:xfrm>
      </xdr:grpSpPr>
      <xdr:grpSp>
        <xdr:nvGrpSpPr>
          <xdr:cNvPr id="644" name="Shape 644"/>
          <xdr:cNvGrpSpPr/>
        </xdr:nvGrpSpPr>
        <xdr:grpSpPr>
          <a:xfrm>
            <a:off x="5326950" y="3780000"/>
            <a:ext cx="3071430" cy="158595"/>
            <a:chOff x="2274570" y="3621405"/>
            <a:chExt cx="3071430" cy="158595"/>
          </a:xfrm>
        </xdr:grpSpPr>
        <xdr:sp macro="" textlink="">
          <xdr:nvSpPr>
            <xdr:cNvPr id="4" name="Shape 4"/>
            <xdr:cNvSpPr/>
          </xdr:nvSpPr>
          <xdr:spPr>
            <a:xfrm>
              <a:off x="2274570" y="362140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5" name="Shape 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7</xdr:row>
      <xdr:rowOff>0</xdr:rowOff>
    </xdr:from>
    <xdr:ext cx="38100" cy="0"/>
    <xdr:grpSp>
      <xdr:nvGrpSpPr>
        <xdr:cNvPr id="3" name="Shape 2"/>
        <xdr:cNvGrpSpPr/>
      </xdr:nvGrpSpPr>
      <xdr:grpSpPr>
        <a:xfrm>
          <a:off x="2343150" y="1971675"/>
          <a:ext cx="38100" cy="0"/>
          <a:chOff x="5326950" y="3780000"/>
          <a:chExt cx="3071430" cy="1158720"/>
        </a:xfrm>
      </xdr:grpSpPr>
      <xdr:grpSp>
        <xdr:nvGrpSpPr>
          <xdr:cNvPr id="646" name="Shape 646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5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7" name="Shape 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7</xdr:row>
      <xdr:rowOff>0</xdr:rowOff>
    </xdr:from>
    <xdr:ext cx="38100" cy="0"/>
    <xdr:grpSp>
      <xdr:nvGrpSpPr>
        <xdr:cNvPr id="6" name="Shape 2"/>
        <xdr:cNvGrpSpPr/>
      </xdr:nvGrpSpPr>
      <xdr:grpSpPr>
        <a:xfrm>
          <a:off x="2343150" y="1971675"/>
          <a:ext cx="38100" cy="0"/>
          <a:chOff x="5326950" y="3780000"/>
          <a:chExt cx="3071430" cy="1158720"/>
        </a:xfrm>
      </xdr:grpSpPr>
      <xdr:grpSp>
        <xdr:nvGrpSpPr>
          <xdr:cNvPr id="648" name="Shape 648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7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9" name="Shape 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7</xdr:row>
      <xdr:rowOff>0</xdr:rowOff>
    </xdr:from>
    <xdr:ext cx="38100" cy="0"/>
    <xdr:grpSp>
      <xdr:nvGrpSpPr>
        <xdr:cNvPr id="8" name="Shape 2"/>
        <xdr:cNvGrpSpPr/>
      </xdr:nvGrpSpPr>
      <xdr:grpSpPr>
        <a:xfrm>
          <a:off x="2343150" y="1971675"/>
          <a:ext cx="38100" cy="0"/>
          <a:chOff x="5326950" y="3780000"/>
          <a:chExt cx="3071430" cy="1158720"/>
        </a:xfrm>
      </xdr:grpSpPr>
      <xdr:grpSp>
        <xdr:nvGrpSpPr>
          <xdr:cNvPr id="650" name="Shape 650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9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1" name="Shape 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7</xdr:row>
      <xdr:rowOff>0</xdr:rowOff>
    </xdr:from>
    <xdr:ext cx="38100" cy="0"/>
    <xdr:grpSp>
      <xdr:nvGrpSpPr>
        <xdr:cNvPr id="10" name="Shape 2"/>
        <xdr:cNvGrpSpPr/>
      </xdr:nvGrpSpPr>
      <xdr:grpSpPr>
        <a:xfrm>
          <a:off x="2343150" y="1971675"/>
          <a:ext cx="38100" cy="0"/>
          <a:chOff x="5326950" y="3780000"/>
          <a:chExt cx="3071430" cy="1158720"/>
        </a:xfrm>
      </xdr:grpSpPr>
      <xdr:grpSp>
        <xdr:nvGrpSpPr>
          <xdr:cNvPr id="652" name="Shape 652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11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3" name="Shape 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7</xdr:row>
      <xdr:rowOff>0</xdr:rowOff>
    </xdr:from>
    <xdr:ext cx="38100" cy="0"/>
    <xdr:grpSp>
      <xdr:nvGrpSpPr>
        <xdr:cNvPr id="12" name="Shape 2"/>
        <xdr:cNvGrpSpPr/>
      </xdr:nvGrpSpPr>
      <xdr:grpSpPr>
        <a:xfrm>
          <a:off x="2343150" y="1971675"/>
          <a:ext cx="38100" cy="0"/>
          <a:chOff x="5326950" y="3780000"/>
          <a:chExt cx="3071430" cy="1158720"/>
        </a:xfrm>
      </xdr:grpSpPr>
      <xdr:grpSp>
        <xdr:nvGrpSpPr>
          <xdr:cNvPr id="654" name="Shape 654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13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5" name="Shape 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7</xdr:row>
      <xdr:rowOff>0</xdr:rowOff>
    </xdr:from>
    <xdr:ext cx="38100" cy="0"/>
    <xdr:grpSp>
      <xdr:nvGrpSpPr>
        <xdr:cNvPr id="14" name="Shape 2"/>
        <xdr:cNvGrpSpPr/>
      </xdr:nvGrpSpPr>
      <xdr:grpSpPr>
        <a:xfrm>
          <a:off x="2343150" y="1971675"/>
          <a:ext cx="38100" cy="0"/>
          <a:chOff x="5326950" y="3780000"/>
          <a:chExt cx="3071430" cy="1158720"/>
        </a:xfrm>
      </xdr:grpSpPr>
      <xdr:grpSp>
        <xdr:nvGrpSpPr>
          <xdr:cNvPr id="656" name="Shape 656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15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7" name="Shape 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7</xdr:row>
      <xdr:rowOff>0</xdr:rowOff>
    </xdr:from>
    <xdr:ext cx="38100" cy="0"/>
    <xdr:grpSp>
      <xdr:nvGrpSpPr>
        <xdr:cNvPr id="16" name="Shape 2"/>
        <xdr:cNvGrpSpPr/>
      </xdr:nvGrpSpPr>
      <xdr:grpSpPr>
        <a:xfrm>
          <a:off x="2343150" y="1971675"/>
          <a:ext cx="38100" cy="0"/>
          <a:chOff x="5326950" y="3780000"/>
          <a:chExt cx="3071430" cy="1158720"/>
        </a:xfrm>
      </xdr:grpSpPr>
      <xdr:grpSp>
        <xdr:nvGrpSpPr>
          <xdr:cNvPr id="658" name="Shape 658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17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9" name="Shape 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7</xdr:row>
      <xdr:rowOff>0</xdr:rowOff>
    </xdr:from>
    <xdr:ext cx="38100" cy="0"/>
    <xdr:grpSp>
      <xdr:nvGrpSpPr>
        <xdr:cNvPr id="18" name="Shape 2"/>
        <xdr:cNvGrpSpPr/>
      </xdr:nvGrpSpPr>
      <xdr:grpSpPr>
        <a:xfrm>
          <a:off x="2343150" y="1971675"/>
          <a:ext cx="38100" cy="0"/>
          <a:chOff x="5326950" y="3780000"/>
          <a:chExt cx="3071430" cy="1158720"/>
        </a:xfrm>
      </xdr:grpSpPr>
      <xdr:grpSp>
        <xdr:nvGrpSpPr>
          <xdr:cNvPr id="660" name="Shape 660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19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1" name="Shape 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0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62" name="Shape 66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21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3" name="Shape 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2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64" name="Shape 66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23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5" name="Shape 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4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66" name="Shape 66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25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7" name="Shape 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6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68" name="Shape 66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27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9" name="Shape 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28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70" name="Shape 67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29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1" name="Shape 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30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72" name="Shape 67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1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3" name="Shape 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74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75" name="Shape 67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7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7" name="Shape 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78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79" name="Shape 67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8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1" name="Shape 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82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83" name="Shape 67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8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" name="Shape 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86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87" name="Shape 68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8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9" name="Shape 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90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91" name="Shape 68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3" name="Shape 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94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95" name="Shape 68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7" name="Shape 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98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99" name="Shape 68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1" name="Shape 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02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703" name="Shape 68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4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1" name="Shape 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642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643" name="Shape 69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5" name="Shape 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06" name="Shape 2"/>
        <xdr:cNvGrpSpPr/>
      </xdr:nvGrpSpPr>
      <xdr:grpSpPr>
        <a:xfrm>
          <a:off x="419100" y="1971675"/>
          <a:ext cx="38100" cy="0"/>
          <a:chOff x="5326950" y="3780000"/>
          <a:chExt cx="4991670" cy="1158720"/>
        </a:xfrm>
      </xdr:grpSpPr>
      <xdr:grpSp>
        <xdr:nvGrpSpPr>
          <xdr:cNvPr id="707" name="Shape 69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9" name="Shape 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10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711" name="Shape 69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1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3" name="Shape 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14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715" name="Shape 69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1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7" name="Shape 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18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719" name="Shape 69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1" name="Shape 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22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723" name="Shape 70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5" name="Shape 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26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727" name="Shape 70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9" name="Shape 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30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731" name="Shape 70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3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3" name="Shape 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34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735" name="Shape 70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3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7" name="Shape 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38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739" name="Shape 70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4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1" name="Shape 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4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43" name="Shape 71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5" name="Shape 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4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47" name="Shape 71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9" name="Shape 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5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51" name="Shape 7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3" name="Shape 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5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55" name="Shape 71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7" name="Shape 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5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59" name="Shape 71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1" name="Shape 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6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63" name="Shape 72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5" name="Shape 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6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67" name="Shape 72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9" name="Shape 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7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71" name="Shape 72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3" name="Shape 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7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75" name="Shape 72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7" name="Shape 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7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79" name="Shape 72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1" name="Shape 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8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83" name="Shape 73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5" name="Shape 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8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87" name="Shape 73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9" name="Shape 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9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91" name="Shape 73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3" name="Shape 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9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95" name="Shape 73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7" name="Shape 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79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799" name="Shape 73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1" name="Shape 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0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03" name="Shape 74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5" name="Shape 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0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07" name="Shape 74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9" name="Shape 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1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11" name="Shape 74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3" name="Shape 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1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15" name="Shape 74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7" name="Shape 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1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19" name="Shape 74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1" name="Shape 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2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23" name="Shape 75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5" name="Shape 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2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27" name="Shape 75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9" name="Shape 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3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31" name="Shape 75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3" name="Shape 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3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35" name="Shape 75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7" name="Shape 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3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39" name="Shape 75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1" name="Shape 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4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43" name="Shape 76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5" name="Shape 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4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47" name="Shape 76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9" name="Shape 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5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51" name="Shape 76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3" name="Shape 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5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55" name="Shape 76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7" name="Shape 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5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59" name="Shape 76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1" name="Shape 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6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63" name="Shape 77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5" name="Shape 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6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67" name="Shape 77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9" name="Shape 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7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71" name="Shape 77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3" name="Shape 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7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875" name="Shape 7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7" name="Shape 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78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879" name="Shape 77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88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1" name="Shape 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82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883" name="Shape 78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88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5" name="Shape 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86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887" name="Shape 78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88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9" name="Shape 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90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891" name="Shape 78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89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3" name="Shape 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94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895" name="Shape 78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89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7" name="Shape 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898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899" name="Shape 78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90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1" name="Shape 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02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903" name="Shape 79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90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5" name="Shape 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06" name="Shape 2"/>
        <xdr:cNvGrpSpPr/>
      </xdr:nvGrpSpPr>
      <xdr:grpSpPr>
        <a:xfrm>
          <a:off x="419100" y="1971675"/>
          <a:ext cx="38100" cy="0"/>
          <a:chOff x="5326950" y="3094680"/>
          <a:chExt cx="4991670" cy="685320"/>
        </a:xfrm>
      </xdr:grpSpPr>
      <xdr:grpSp>
        <xdr:nvGrpSpPr>
          <xdr:cNvPr id="907" name="Shape 79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90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9" name="Shape 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1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911" name="Shape 7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9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3" name="Shape 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1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915" name="Shape 7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9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7" name="Shape 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1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919" name="Shape 7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9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1" name="Shape 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2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923" name="Shape 8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9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5" name="Shape 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2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927" name="Shape 8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9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9" name="Shape 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3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931" name="Shape 8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9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3" name="Shape 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3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935" name="Shape 8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9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7" name="Shape 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3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939" name="Shape 80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9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1" name="Shape 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4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43" name="Shape 8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5" name="Shape 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4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47" name="Shape 8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9" name="Shape 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5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51" name="Shape 81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3" name="Shape 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5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55" name="Shape 8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7" name="Shape 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5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59" name="Shape 8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1" name="Shape 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6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63" name="Shape 8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5" name="Shape 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6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67" name="Shape 8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9" name="Shape 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7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71" name="Shape 8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3" name="Shape 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7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75" name="Shape 8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7" name="Shape 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7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79" name="Shape 8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1" name="Shape 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8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83" name="Shape 8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5" name="Shape 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8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87" name="Shape 8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9" name="Shape 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9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91" name="Shape 8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3" name="Shape 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9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95" name="Shape 8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9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7" name="Shape 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99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999" name="Shape 8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1" name="Shape 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0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03" name="Shape 84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5" name="Shape 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0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07" name="Shape 84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9" name="Shape 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1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11" name="Shape 84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3" name="Shape 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1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15" name="Shape 8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7" name="Shape 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1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19" name="Shape 8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1" name="Shape 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2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23" name="Shape 85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5" name="Shape 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2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27" name="Shape 85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9" name="Shape 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3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31" name="Shape 85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3" name="Shape 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3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35" name="Shape 85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7" name="Shape 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3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39" name="Shape 85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" name="Shape 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4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43" name="Shape 86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5" name="Shape 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4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47" name="Shape 86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9" name="Shape 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5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51" name="Shape 86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3" name="Shape 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5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55" name="Shape 86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7" name="Shape 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5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59" name="Shape 86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1" name="Shape 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6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63" name="Shape 87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5" name="Shape 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6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67" name="Shape 8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9" name="Shape 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7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71" name="Shape 8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3" name="Shape 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7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075" name="Shape 87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0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7" name="Shape 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7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079" name="Shape 8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0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1" name="Shape 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8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083" name="Shape 8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0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5" name="Shape 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8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087" name="Shape 88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0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9" name="Shape 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9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091" name="Shape 8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0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3" name="Shape 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9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095" name="Shape 8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0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7" name="Shape 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09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099" name="Shape 8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1" name="Shape 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0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103" name="Shape 8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5" name="Shape 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0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107" name="Shape 8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9" name="Shape 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10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111" name="Shape 89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1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3" name="Shape 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14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115" name="Shape 89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1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7" name="Shape 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18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119" name="Shape 89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2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1" name="Shape 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22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123" name="Shape 90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2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5" name="Shape 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26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127" name="Shape 90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2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9" name="Shape 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30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131" name="Shape 90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3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3" name="Shape 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34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135" name="Shape 90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3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7" name="Shape 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38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139" name="Shape 90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4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1" name="Shape 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4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43" name="Shape 91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5" name="Shape 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4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47" name="Shape 91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9" name="Shape 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5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51" name="Shape 91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3" name="Shape 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5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55" name="Shape 91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7" name="Shape 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5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59" name="Shape 91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1" name="Shape 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6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63" name="Shape 92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5" name="Shape 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6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67" name="Shape 92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9" name="Shape 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7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71" name="Shape 92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3" name="Shape 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7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75" name="Shape 92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7" name="Shape 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7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79" name="Shape 92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1" name="Shape 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8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83" name="Shape 93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5" name="Shape 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8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87" name="Shape 93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9" name="Shape 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9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91" name="Shape 93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3" name="Shape 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9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95" name="Shape 93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7" name="Shape 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19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199" name="Shape 93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1" name="Shape 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0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03" name="Shape 94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5" name="Shape 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0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07" name="Shape 94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9" name="Shape 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1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11" name="Shape 94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3" name="Shape 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1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15" name="Shape 94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7" name="Shape 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1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19" name="Shape 94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1" name="Shape 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2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23" name="Shape 95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5" name="Shape 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2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27" name="Shape 95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9" name="Shape 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3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31" name="Shape 95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3" name="Shape 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3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35" name="Shape 95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7" name="Shape 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3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39" name="Shape 95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1" name="Shape 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4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43" name="Shape 96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5" name="Shape 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4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47" name="Shape 96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9" name="Shape 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5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51" name="Shape 96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3" name="Shape 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5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55" name="Shape 96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7" name="Shape 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5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59" name="Shape 96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1" name="Shape 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6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63" name="Shape 97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5" name="Shape 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6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67" name="Shape 97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9" name="Shape 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7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71" name="Shape 97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3" name="Shape 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7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275" name="Shape 97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7" name="Shape 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78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279" name="Shape 97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8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1" name="Shape 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82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283" name="Shape 98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8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5" name="Shape 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86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287" name="Shape 98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8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9" name="Shape 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90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291" name="Shape 98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9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3" name="Shape 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94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295" name="Shape 98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9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7" name="Shape 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298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299" name="Shape 98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30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1" name="Shape 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02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303" name="Shape 99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30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5" name="Shape 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06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307" name="Shape 99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30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9" name="Shape 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10" name="Shape 2"/>
        <xdr:cNvGrpSpPr/>
      </xdr:nvGrpSpPr>
      <xdr:grpSpPr>
        <a:xfrm>
          <a:off x="419100" y="1971675"/>
          <a:ext cx="38100" cy="0"/>
          <a:chOff x="5326950" y="2248860"/>
          <a:chExt cx="4991670" cy="1531140"/>
        </a:xfrm>
      </xdr:grpSpPr>
      <xdr:grpSp>
        <xdr:nvGrpSpPr>
          <xdr:cNvPr id="1311" name="Shape 994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1312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3" name="Shape 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1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15" name="Shape 9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7" name="Shape 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1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19" name="Shape 9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1" name="Shape 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2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23" name="Shape 10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5" name="Shape 1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2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27" name="Shape 10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9" name="Shape 1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3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31" name="Shape 10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3" name="Shape 1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3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35" name="Shape 10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7" name="Shape 1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38" name="Shape 2"/>
        <xdr:cNvGrpSpPr/>
      </xdr:nvGrpSpPr>
      <xdr:grpSpPr>
        <a:xfrm>
          <a:off x="419100" y="1971675"/>
          <a:ext cx="38100" cy="0"/>
          <a:chOff x="5326950" y="2248860"/>
          <a:chExt cx="4991670" cy="1531140"/>
        </a:xfrm>
      </xdr:grpSpPr>
      <xdr:grpSp>
        <xdr:nvGrpSpPr>
          <xdr:cNvPr id="1339" name="Shape 1008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1340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1" name="Shape 1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4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43" name="Shape 101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5" name="Shape 1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4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47" name="Shape 101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9" name="Shape 1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5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51" name="Shape 10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3" name="Shape 1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5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55" name="Shape 101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7" name="Shape 1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5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59" name="Shape 101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1" name="Shape 1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6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63" name="Shape 102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5" name="Shape 1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6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67" name="Shape 102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9" name="Shape 1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7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71" name="Shape 102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3" name="Shape 1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7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75" name="Shape 102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7" name="Shape 1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7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79" name="Shape 102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1" name="Shape 1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8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83" name="Shape 103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5" name="Shape 1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8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87" name="Shape 103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9" name="Shape 1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9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91" name="Shape 103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3" name="Shape 1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9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95" name="Shape 103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3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7" name="Shape 1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39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399" name="Shape 103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4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1" name="Shape 1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0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403" name="Shape 104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4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5" name="Shape 1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0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407" name="Shape 104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4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9" name="Shape 1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1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411" name="Shape 104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4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3" name="Shape 1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1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15" name="Shape 10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7" name="Shape 1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1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19" name="Shape 10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1" name="Shape 1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2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23" name="Shape 105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5" name="Shape 1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2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27" name="Shape 105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9" name="Shape 1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3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31" name="Shape 105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3" name="Shape 1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3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35" name="Shape 105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7" name="Shape 1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3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39" name="Shape 105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1" name="Shape 1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4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43" name="Shape 106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5" name="Shape 1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4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47" name="Shape 106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9" name="Shape 1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5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51" name="Shape 106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3" name="Shape 1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5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55" name="Shape 106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7" name="Shape 1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5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59" name="Shape 106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1" name="Shape 1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6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63" name="Shape 107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5" name="Shape 1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6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67" name="Shape 10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9" name="Shape 1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7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71" name="Shape 10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3" name="Shape 1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7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75" name="Shape 107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7" name="Shape 1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7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79" name="Shape 107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1" name="Shape 1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8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83" name="Shape 108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5" name="Shape 1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8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87" name="Shape 10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9" name="Shape 1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9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91" name="Shape 108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3" name="Shape 1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9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95" name="Shape 108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4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7" name="Shape 1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49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499" name="Shape 108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1" name="Shape 1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0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03" name="Shape 109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5" name="Shape 1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0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07" name="Shape 109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9" name="Shape 1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1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11" name="Shape 109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3" name="Shape 1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1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15" name="Shape 109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7" name="Shape 1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1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19" name="Shape 109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1" name="Shape 1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2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23" name="Shape 110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5" name="Shape 1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2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27" name="Shape 110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9" name="Shape 1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3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31" name="Shape 110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3" name="Shape 1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3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35" name="Shape 110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7" name="Shape 1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3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39" name="Shape 11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1" name="Shape 1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4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43" name="Shape 11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5" name="Shape 1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4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547" name="Shape 11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5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9" name="Shape 1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5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51" name="Shape 11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3" name="Shape 1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5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55" name="Shape 111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7" name="Shape 1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5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59" name="Shape 111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61" name="Shape 1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6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63" name="Shape 112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65" name="Shape 1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6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67" name="Shape 112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69" name="Shape 1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7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71" name="Shape 112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73" name="Shape 1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7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75" name="Shape 112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77" name="Shape 1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7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79" name="Shape 112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81" name="Shape 1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8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83" name="Shape 113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85" name="Shape 1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8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87" name="Shape 113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89" name="Shape 1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9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91" name="Shape 113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93" name="Shape 1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9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95" name="Shape 113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5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97" name="Shape 1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59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599" name="Shape 113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6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01" name="Shape 1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0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603" name="Shape 114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6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05" name="Shape 1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0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607" name="Shape 114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6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09" name="Shape 1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1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611" name="Shape 114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6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13" name="Shape 1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1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15" name="Shape 11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17" name="Shape 1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1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19" name="Shape 11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21" name="Shape 1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2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23" name="Shape 115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25" name="Shape 1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2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27" name="Shape 115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29" name="Shape 1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3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31" name="Shape 115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33" name="Shape 1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3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35" name="Shape 115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37" name="Shape 1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3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39" name="Shape 115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41" name="Shape 1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4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43" name="Shape 116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45" name="Shape 1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4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47" name="Shape 116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49" name="Shape 1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5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51" name="Shape 116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53" name="Shape 1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5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55" name="Shape 116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57" name="Shape 1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5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59" name="Shape 116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61" name="Shape 1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6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63" name="Shape 117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65" name="Shape 1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6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67" name="Shape 11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69" name="Shape 1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7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71" name="Shape 11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73" name="Shape 1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7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75" name="Shape 117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77" name="Shape 1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7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79" name="Shape 117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81" name="Shape 1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8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83" name="Shape 118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85" name="Shape 1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8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87" name="Shape 11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89" name="Shape 1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9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91" name="Shape 118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93" name="Shape 1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9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95" name="Shape 118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6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697" name="Shape 1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69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699" name="Shape 118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01" name="Shape 1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0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03" name="Shape 119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05" name="Shape 1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0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07" name="Shape 119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09" name="Shape 1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1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11" name="Shape 119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13" name="Shape 1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1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15" name="Shape 119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17" name="Shape 1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1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19" name="Shape 119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21" name="Shape 1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2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23" name="Shape 120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25" name="Shape 1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2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27" name="Shape 120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29" name="Shape 1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30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31" name="Shape 120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33" name="Shape 1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34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35" name="Shape 120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37" name="Shape 1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38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39" name="Shape 12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41" name="Shape 1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42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43" name="Shape 12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45" name="Shape 1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46" name="Shape 2"/>
        <xdr:cNvGrpSpPr/>
      </xdr:nvGrpSpPr>
      <xdr:grpSpPr>
        <a:xfrm>
          <a:off x="419100" y="1971675"/>
          <a:ext cx="38100" cy="0"/>
          <a:chOff x="5326950" y="3429960"/>
          <a:chExt cx="4991670" cy="350040"/>
        </a:xfrm>
      </xdr:grpSpPr>
      <xdr:grpSp>
        <xdr:nvGrpSpPr>
          <xdr:cNvPr id="1747" name="Shape 12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7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49" name="Shape 1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5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751" name="Shape 12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7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53" name="Shape 1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5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755" name="Shape 121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7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57" name="Shape 1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5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759" name="Shape 121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7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61" name="Shape 1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62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763" name="Shape 122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7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65" name="Shape 1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66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767" name="Shape 122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7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69" name="Shape 1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70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771" name="Shape 122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7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73" name="Shape 1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74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775" name="Shape 122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7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77" name="Shape 1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78" name="Shape 2"/>
        <xdr:cNvGrpSpPr/>
      </xdr:nvGrpSpPr>
      <xdr:grpSpPr>
        <a:xfrm>
          <a:off x="419100" y="1971675"/>
          <a:ext cx="38100" cy="0"/>
          <a:chOff x="5326950" y="3262320"/>
          <a:chExt cx="4991670" cy="517680"/>
        </a:xfrm>
      </xdr:grpSpPr>
      <xdr:grpSp>
        <xdr:nvGrpSpPr>
          <xdr:cNvPr id="1779" name="Shape 122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7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81" name="Shape 1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82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783" name="Shape 123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78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85" name="Shape 1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86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787" name="Shape 123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78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89" name="Shape 1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90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791" name="Shape 123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79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93" name="Shape 1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94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795" name="Shape 123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79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797" name="Shape 1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798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799" name="Shape 123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80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01" name="Shape 1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02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803" name="Shape 124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80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05" name="Shape 1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06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807" name="Shape 124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80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09" name="Shape 1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10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811" name="Shape 124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81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13" name="Shape 1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1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15" name="Shape 124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17" name="Shape 1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1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19" name="Shape 124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21" name="Shape 1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2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23" name="Shape 125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25" name="Shape 1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2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27" name="Shape 125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29" name="Shape 1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3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31" name="Shape 125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33" name="Shape 1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3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35" name="Shape 125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37" name="Shape 1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3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39" name="Shape 125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41" name="Shape 1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4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43" name="Shape 126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45" name="Shape 1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4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47" name="Shape 126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49" name="Shape 1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5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51" name="Shape 126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53" name="Shape 1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5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55" name="Shape 126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57" name="Shape 1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5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59" name="Shape 126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61" name="Shape 1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6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63" name="Shape 127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65" name="Shape 1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6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67" name="Shape 127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69" name="Shape 1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7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71" name="Shape 127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73" name="Shape 1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7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75" name="Shape 127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77" name="Shape 1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7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79" name="Shape 127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81" name="Shape 1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8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83" name="Shape 128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85" name="Shape 1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8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87" name="Shape 128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89" name="Shape 1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9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91" name="Shape 128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93" name="Shape 1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9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95" name="Shape 128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8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897" name="Shape 1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89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899" name="Shape 128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01" name="Shape 1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0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03" name="Shape 129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05" name="Shape 1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0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07" name="Shape 129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09" name="Shape 1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1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11" name="Shape 129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13" name="Shape 1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1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15" name="Shape 129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17" name="Shape 1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1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19" name="Shape 129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21" name="Shape 1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2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23" name="Shape 130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25" name="Shape 1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2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27" name="Shape 130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29" name="Shape 1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30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31" name="Shape 130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33" name="Shape 1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34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35" name="Shape 130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37" name="Shape 1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38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39" name="Shape 130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41" name="Shape 1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42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43" name="Shape 131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45" name="Shape 1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46" name="Shape 2"/>
        <xdr:cNvGrpSpPr/>
      </xdr:nvGrpSpPr>
      <xdr:grpSpPr>
        <a:xfrm>
          <a:off x="419100" y="1971675"/>
          <a:ext cx="38100" cy="0"/>
          <a:chOff x="5326950" y="3765240"/>
          <a:chExt cx="4991670" cy="14760"/>
        </a:xfrm>
      </xdr:grpSpPr>
      <xdr:grpSp>
        <xdr:nvGrpSpPr>
          <xdr:cNvPr id="1947" name="Shape 131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9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49" name="Shape 1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50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951" name="Shape 131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95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53" name="Shape 1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54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955" name="Shape 131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95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57" name="Shape 1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58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959" name="Shape 131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96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61" name="Shape 1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62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963" name="Shape 132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96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65" name="Shape 1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66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967" name="Shape 132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96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69" name="Shape 1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70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971" name="Shape 132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97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73" name="Shape 1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74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975" name="Shape 132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97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77" name="Shape 1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78" name="Shape 2"/>
        <xdr:cNvGrpSpPr/>
      </xdr:nvGrpSpPr>
      <xdr:grpSpPr>
        <a:xfrm>
          <a:off x="419100" y="1971675"/>
          <a:ext cx="38100" cy="0"/>
          <a:chOff x="5326950" y="3597600"/>
          <a:chExt cx="4991670" cy="182400"/>
        </a:xfrm>
      </xdr:grpSpPr>
      <xdr:grpSp>
        <xdr:nvGrpSpPr>
          <xdr:cNvPr id="1979" name="Shape 132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98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81" name="Shape 1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82" name="Shape 2"/>
        <xdr:cNvGrpSpPr/>
      </xdr:nvGrpSpPr>
      <xdr:grpSpPr>
        <a:xfrm>
          <a:off x="419100" y="1971675"/>
          <a:ext cx="38100" cy="0"/>
          <a:chOff x="5326950" y="2248860"/>
          <a:chExt cx="4991670" cy="1531140"/>
        </a:xfrm>
      </xdr:grpSpPr>
      <xdr:grpSp>
        <xdr:nvGrpSpPr>
          <xdr:cNvPr id="1983" name="Shape 1330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1984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85" name="Shape 1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7</xdr:row>
      <xdr:rowOff>0</xdr:rowOff>
    </xdr:from>
    <xdr:ext cx="38100" cy="0"/>
    <xdr:grpSp>
      <xdr:nvGrpSpPr>
        <xdr:cNvPr id="1986" name="Shape 2"/>
        <xdr:cNvGrpSpPr/>
      </xdr:nvGrpSpPr>
      <xdr:grpSpPr>
        <a:xfrm>
          <a:off x="419100" y="1971675"/>
          <a:ext cx="38100" cy="0"/>
          <a:chOff x="5326950" y="2248860"/>
          <a:chExt cx="4991670" cy="1531140"/>
        </a:xfrm>
      </xdr:grpSpPr>
      <xdr:grpSp>
        <xdr:nvGrpSpPr>
          <xdr:cNvPr id="1987" name="Shape 1332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1988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89" name="Shape 1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1990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1991" name="Shape 133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99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93" name="Shape 1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1994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1995" name="Shape 133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99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97" name="Shape 1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1998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1999" name="Shape 133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00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01" name="Shape 1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02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003" name="Shape 134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00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05" name="Shape 1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06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007" name="Shape 134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00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09" name="Shape 1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10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011" name="Shape 134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01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13" name="Shape 1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14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015" name="Shape 134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01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17" name="Shape 1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18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019" name="Shape 134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02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21" name="Shape 1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2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23" name="Shape 13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25" name="Shape 1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2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27" name="Shape 13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29" name="Shape 1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3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31" name="Shape 13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33" name="Shape 1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3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35" name="Shape 135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37" name="Shape 1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3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39" name="Shape 135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41" name="Shape 1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4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43" name="Shape 136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45" name="Shape 1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4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47" name="Shape 136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49" name="Shape 1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5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51" name="Shape 136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53" name="Shape 1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5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55" name="Shape 136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57" name="Shape 1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5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59" name="Shape 136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61" name="Shape 1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6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63" name="Shape 137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65" name="Shape 1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6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67" name="Shape 137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69" name="Shape 1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7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71" name="Shape 137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73" name="Shape 1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7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75" name="Shape 137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77" name="Shape 1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7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79" name="Shape 137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81" name="Shape 1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8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83" name="Shape 138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85" name="Shape 1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8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87" name="Shape 138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89" name="Shape 1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9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91" name="Shape 138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93" name="Shape 1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9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95" name="Shape 138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0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97" name="Shape 1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09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099" name="Shape 138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01" name="Shape 1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0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03" name="Shape 139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05" name="Shape 1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0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07" name="Shape 139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09" name="Shape 1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1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11" name="Shape 139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13" name="Shape 1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1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15" name="Shape 139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17" name="Shape 1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1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19" name="Shape 13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21" name="Shape 1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2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23" name="Shape 14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25" name="Shape 1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2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27" name="Shape 14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29" name="Shape 1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3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31" name="Shape 14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33" name="Shape 1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3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35" name="Shape 14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37" name="Shape 1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3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39" name="Shape 14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41" name="Shape 1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4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43" name="Shape 14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45" name="Shape 1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4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47" name="Shape 14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49" name="Shape 1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5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51" name="Shape 14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53" name="Shape 1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5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55" name="Shape 14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57" name="Shape 1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58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159" name="Shape 141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16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61" name="Shape 1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62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163" name="Shape 142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16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65" name="Shape 1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66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167" name="Shape 142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16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69" name="Shape 1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70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171" name="Shape 142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17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73" name="Shape 1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74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175" name="Shape 142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17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77" name="Shape 1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78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179" name="Shape 142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18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81" name="Shape 1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82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183" name="Shape 143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18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85" name="Shape 1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86" name="Shape 2"/>
        <xdr:cNvGrpSpPr/>
      </xdr:nvGrpSpPr>
      <xdr:grpSpPr>
        <a:xfrm>
          <a:off x="352425" y="1971675"/>
          <a:ext cx="38100" cy="0"/>
          <a:chOff x="5326950" y="2942280"/>
          <a:chExt cx="5006910" cy="837720"/>
        </a:xfrm>
      </xdr:grpSpPr>
      <xdr:grpSp>
        <xdr:nvGrpSpPr>
          <xdr:cNvPr id="2187" name="Shape 143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218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89" name="Shape 1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9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91" name="Shape 14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93" name="Shape 1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9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95" name="Shape 14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1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97" name="Shape 1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19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199" name="Shape 14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01" name="Shape 1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0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203" name="Shape 14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05" name="Shape 1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0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207" name="Shape 14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09" name="Shape 1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1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211" name="Shape 14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13" name="Shape 1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1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215" name="Shape 14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17" name="Shape 1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1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219" name="Shape 14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2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21" name="Shape 1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2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23" name="Shape 14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25" name="Shape 1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2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27" name="Shape 14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29" name="Shape 1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3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31" name="Shape 145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33" name="Shape 1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3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35" name="Shape 14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37" name="Shape 1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3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39" name="Shape 14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41" name="Shape 1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4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43" name="Shape 14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45" name="Shape 1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4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47" name="Shape 14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49" name="Shape 1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5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51" name="Shape 14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53" name="Shape 1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5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55" name="Shape 14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57" name="Shape 1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5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59" name="Shape 14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61" name="Shape 1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6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63" name="Shape 14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65" name="Shape 1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6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67" name="Shape 14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69" name="Shape 1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7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71" name="Shape 14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73" name="Shape 1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7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75" name="Shape 14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77" name="Shape 1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7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79" name="Shape 14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81" name="Shape 1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8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83" name="Shape 14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85" name="Shape 1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8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87" name="Shape 14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89" name="Shape 1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9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91" name="Shape 14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93" name="Shape 1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9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95" name="Shape 14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2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97" name="Shape 1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29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299" name="Shape 14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01" name="Shape 1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0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03" name="Shape 14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05" name="Shape 1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0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07" name="Shape 14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09" name="Shape 1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1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11" name="Shape 14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13" name="Shape 1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1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15" name="Shape 14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17" name="Shape 1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1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19" name="Shape 14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21" name="Shape 1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2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23" name="Shape 15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25" name="Shape 1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2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27" name="Shape 15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29" name="Shape 1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3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31" name="Shape 15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33" name="Shape 1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3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35" name="Shape 15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37" name="Shape 1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3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39" name="Shape 15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41" name="Shape 1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4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43" name="Shape 15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45" name="Shape 1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4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47" name="Shape 15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49" name="Shape 1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5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51" name="Shape 15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53" name="Shape 1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5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355" name="Shape 15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3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57" name="Shape 1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5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359" name="Shape 15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61" name="Shape 1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6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363" name="Shape 15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65" name="Shape 1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6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367" name="Shape 15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69" name="Shape 1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7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371" name="Shape 15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73" name="Shape 1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7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375" name="Shape 15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77" name="Shape 1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7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379" name="Shape 15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81" name="Shape 1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8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383" name="Shape 15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85" name="Shape 1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8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387" name="Shape 15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3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89" name="Shape 1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90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391" name="Shape 153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39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93" name="Shape 1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94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395" name="Shape 153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39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97" name="Shape 1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398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399" name="Shape 153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40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01" name="Shape 1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02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403" name="Shape 154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40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05" name="Shape 1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06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407" name="Shape 154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40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09" name="Shape 1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10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411" name="Shape 154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41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13" name="Shape 1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14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415" name="Shape 154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41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17" name="Shape 1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18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419" name="Shape 154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42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21" name="Shape 1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2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23" name="Shape 155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25" name="Shape 1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2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27" name="Shape 155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29" name="Shape 1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3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31" name="Shape 155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33" name="Shape 1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3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35" name="Shape 155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37" name="Shape 1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3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39" name="Shape 155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41" name="Shape 1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4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43" name="Shape 156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45" name="Shape 1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4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47" name="Shape 156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49" name="Shape 1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5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51" name="Shape 156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53" name="Shape 1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5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55" name="Shape 156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57" name="Shape 1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5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59" name="Shape 156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61" name="Shape 1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6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63" name="Shape 157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65" name="Shape 1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6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67" name="Shape 157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69" name="Shape 1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7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71" name="Shape 157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73" name="Shape 1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7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75" name="Shape 157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77" name="Shape 1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7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79" name="Shape 157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81" name="Shape 1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8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83" name="Shape 158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85" name="Shape 1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8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87" name="Shape 158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89" name="Shape 1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9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91" name="Shape 158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93" name="Shape 1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9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95" name="Shape 15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4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97" name="Shape 1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49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499" name="Shape 158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01" name="Shape 1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0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03" name="Shape 159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05" name="Shape 1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0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07" name="Shape 159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09" name="Shape 1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1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11" name="Shape 159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13" name="Shape 1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1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15" name="Shape 159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17" name="Shape 1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1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19" name="Shape 159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21" name="Shape 1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2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23" name="Shape 160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25" name="Shape 1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2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27" name="Shape 160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29" name="Shape 1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3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31" name="Shape 160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33" name="Shape 1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3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35" name="Shape 160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37" name="Shape 1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3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39" name="Shape 160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41" name="Shape 1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4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43" name="Shape 161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45" name="Shape 1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4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47" name="Shape 161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49" name="Shape 1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5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51" name="Shape 161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53" name="Shape 1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5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2555" name="Shape 161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25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57" name="Shape 1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58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559" name="Shape 161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56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61" name="Shape 1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62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563" name="Shape 162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56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65" name="Shape 1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66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567" name="Shape 162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56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69" name="Shape 1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70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571" name="Shape 162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57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73" name="Shape 1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74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575" name="Shape 162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5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77" name="Shape 1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78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579" name="Shape 162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5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81" name="Shape 1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82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583" name="Shape 163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5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85" name="Shape 1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86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2587" name="Shape 163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258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89" name="Shape 1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90" name="Shape 2"/>
        <xdr:cNvGrpSpPr/>
      </xdr:nvGrpSpPr>
      <xdr:grpSpPr>
        <a:xfrm>
          <a:off x="352425" y="1971675"/>
          <a:ext cx="38100" cy="0"/>
          <a:chOff x="5326950" y="2027880"/>
          <a:chExt cx="5006910" cy="1752120"/>
        </a:xfrm>
      </xdr:grpSpPr>
      <xdr:grpSp>
        <xdr:nvGrpSpPr>
          <xdr:cNvPr id="2591" name="Shape 1634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2592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93" name="Shape 1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9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595" name="Shape 16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5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97" name="Shape 1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59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599" name="Shape 16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01" name="Shape 1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0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03" name="Shape 16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05" name="Shape 1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0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07" name="Shape 16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09" name="Shape 1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1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11" name="Shape 16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13" name="Shape 1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1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15" name="Shape 16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17" name="Shape 1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18" name="Shape 2"/>
        <xdr:cNvGrpSpPr/>
      </xdr:nvGrpSpPr>
      <xdr:grpSpPr>
        <a:xfrm>
          <a:off x="352425" y="1971675"/>
          <a:ext cx="38100" cy="0"/>
          <a:chOff x="5326950" y="2027880"/>
          <a:chExt cx="5006910" cy="1752120"/>
        </a:xfrm>
      </xdr:grpSpPr>
      <xdr:grpSp>
        <xdr:nvGrpSpPr>
          <xdr:cNvPr id="2619" name="Shape 1648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2620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21" name="Shape 1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2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23" name="Shape 16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25" name="Shape 1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2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27" name="Shape 16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29" name="Shape 1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3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31" name="Shape 16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33" name="Shape 1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3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35" name="Shape 165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37" name="Shape 1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3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39" name="Shape 165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41" name="Shape 1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4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43" name="Shape 166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45" name="Shape 1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4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47" name="Shape 166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49" name="Shape 1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5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51" name="Shape 166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53" name="Shape 1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5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55" name="Shape 166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57" name="Shape 1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5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59" name="Shape 166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61" name="Shape 1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6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63" name="Shape 167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65" name="Shape 1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6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67" name="Shape 167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69" name="Shape 1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7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71" name="Shape 167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73" name="Shape 1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7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75" name="Shape 167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77" name="Shape 1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7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79" name="Shape 167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81" name="Shape 1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8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83" name="Shape 168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85" name="Shape 1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8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87" name="Shape 168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89" name="Shape 1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9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691" name="Shape 168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6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93" name="Shape 1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9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695" name="Shape 16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6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97" name="Shape 1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69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699" name="Shape 16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01" name="Shape 1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0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03" name="Shape 16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05" name="Shape 1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0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07" name="Shape 16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09" name="Shape 1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1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11" name="Shape 16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13" name="Shape 1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1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15" name="Shape 16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17" name="Shape 1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1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19" name="Shape 16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21" name="Shape 1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2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23" name="Shape 17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25" name="Shape 1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2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27" name="Shape 17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29" name="Shape 1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3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31" name="Shape 17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33" name="Shape 1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3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35" name="Shape 17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37" name="Shape 1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3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39" name="Shape 17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41" name="Shape 1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4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43" name="Shape 17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45" name="Shape 1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4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47" name="Shape 17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49" name="Shape 1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5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51" name="Shape 17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53" name="Shape 1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5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55" name="Shape 17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57" name="Shape 1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5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59" name="Shape 171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61" name="Shape 1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6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63" name="Shape 17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65" name="Shape 1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6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67" name="Shape 17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69" name="Shape 1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7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71" name="Shape 172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73" name="Shape 1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7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75" name="Shape 172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77" name="Shape 1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7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79" name="Shape 172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81" name="Shape 1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8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83" name="Shape 173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85" name="Shape 1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8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87" name="Shape 173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89" name="Shape 1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9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91" name="Shape 173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93" name="Shape 1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9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95" name="Shape 173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7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97" name="Shape 1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79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799" name="Shape 173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01" name="Shape 1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0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03" name="Shape 174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05" name="Shape 1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0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07" name="Shape 174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09" name="Shape 1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1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11" name="Shape 174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13" name="Shape 1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1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15" name="Shape 174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17" name="Shape 1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1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19" name="Shape 17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21" name="Shape 1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2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23" name="Shape 17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25" name="Shape 1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2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27" name="Shape 17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29" name="Shape 1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3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31" name="Shape 17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33" name="Shape 1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3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35" name="Shape 175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37" name="Shape 1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3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39" name="Shape 175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41" name="Shape 1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4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43" name="Shape 176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45" name="Shape 1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4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47" name="Shape 176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49" name="Shape 1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5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51" name="Shape 176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53" name="Shape 1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5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55" name="Shape 176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57" name="Shape 1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5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59" name="Shape 176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61" name="Shape 1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6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63" name="Shape 177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65" name="Shape 1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6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67" name="Shape 177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69" name="Shape 1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7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71" name="Shape 177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73" name="Shape 1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7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75" name="Shape 177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77" name="Shape 1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7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79" name="Shape 177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81" name="Shape 1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8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83" name="Shape 178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85" name="Shape 1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8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87" name="Shape 178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89" name="Shape 1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9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2891" name="Shape 178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28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93" name="Shape 1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9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95" name="Shape 17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8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97" name="Shape 1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89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899" name="Shape 17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01" name="Shape 1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0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03" name="Shape 17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05" name="Shape 1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0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07" name="Shape 17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09" name="Shape 1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1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11" name="Shape 17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13" name="Shape 1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1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15" name="Shape 17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17" name="Shape 1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1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19" name="Shape 17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21" name="Shape 1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2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23" name="Shape 18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25" name="Shape 1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2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27" name="Shape 18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29" name="Shape 1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3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31" name="Shape 18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33" name="Shape 1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3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35" name="Shape 18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37" name="Shape 1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3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39" name="Shape 18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41" name="Shape 1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4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43" name="Shape 18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45" name="Shape 1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4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47" name="Shape 18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49" name="Shape 1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5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51" name="Shape 18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53" name="Shape 1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5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55" name="Shape 18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57" name="Shape 1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5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59" name="Shape 181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61" name="Shape 1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6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63" name="Shape 18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65" name="Shape 1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6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67" name="Shape 18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69" name="Shape 1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7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71" name="Shape 182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73" name="Shape 1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7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75" name="Shape 182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77" name="Shape 1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7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79" name="Shape 182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81" name="Shape 1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8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83" name="Shape 183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85" name="Shape 1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8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87" name="Shape 183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89" name="Shape 1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9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91" name="Shape 183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93" name="Shape 1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9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95" name="Shape 183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29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97" name="Shape 1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299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2999" name="Shape 183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01" name="Shape 1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0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3003" name="Shape 184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05" name="Shape 1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0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3007" name="Shape 184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09" name="Shape 1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10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3011" name="Shape 184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13" name="Shape 1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14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3015" name="Shape 184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17" name="Shape 1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18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3019" name="Shape 18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21" name="Shape 1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22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3023" name="Shape 18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25" name="Shape 1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26" name="Shape 2"/>
        <xdr:cNvGrpSpPr/>
      </xdr:nvGrpSpPr>
      <xdr:grpSpPr>
        <a:xfrm>
          <a:off x="352425" y="1971675"/>
          <a:ext cx="38100" cy="0"/>
          <a:chOff x="5326950" y="3323280"/>
          <a:chExt cx="5006910" cy="456720"/>
        </a:xfrm>
      </xdr:grpSpPr>
      <xdr:grpSp>
        <xdr:nvGrpSpPr>
          <xdr:cNvPr id="3027" name="Shape 18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30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29" name="Shape 1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3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3031" name="Shape 18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0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33" name="Shape 1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3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3035" name="Shape 185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0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37" name="Shape 1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3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3039" name="Shape 185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0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41" name="Shape 1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42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3043" name="Shape 186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0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45" name="Shape 1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46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3047" name="Shape 186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0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49" name="Shape 1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50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3051" name="Shape 186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0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53" name="Shape 1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54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3055" name="Shape 186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0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57" name="Shape 1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58" name="Shape 2"/>
        <xdr:cNvGrpSpPr/>
      </xdr:nvGrpSpPr>
      <xdr:grpSpPr>
        <a:xfrm>
          <a:off x="352425" y="1971675"/>
          <a:ext cx="38100" cy="0"/>
          <a:chOff x="5326950" y="3132780"/>
          <a:chExt cx="5006910" cy="647220"/>
        </a:xfrm>
      </xdr:grpSpPr>
      <xdr:grpSp>
        <xdr:nvGrpSpPr>
          <xdr:cNvPr id="3059" name="Shape 186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30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61" name="Shape 1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62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063" name="Shape 187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06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65" name="Shape 1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66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067" name="Shape 187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06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69" name="Shape 1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70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071" name="Shape 187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07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73" name="Shape 1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74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075" name="Shape 187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0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77" name="Shape 1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78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079" name="Shape 187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0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81" name="Shape 1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82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083" name="Shape 188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0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85" name="Shape 1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86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087" name="Shape 188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08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89" name="Shape 1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90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091" name="Shape 188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09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93" name="Shape 1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9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095" name="Shape 18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0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97" name="Shape 1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09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099" name="Shape 188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01" name="Shape 1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0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03" name="Shape 189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05" name="Shape 1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0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07" name="Shape 189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09" name="Shape 1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1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11" name="Shape 189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13" name="Shape 1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1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15" name="Shape 189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17" name="Shape 1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1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19" name="Shape 189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21" name="Shape 1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2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23" name="Shape 190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25" name="Shape 1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2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27" name="Shape 190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29" name="Shape 1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3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31" name="Shape 190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33" name="Shape 1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3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35" name="Shape 190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37" name="Shape 1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3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39" name="Shape 190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41" name="Shape 1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4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43" name="Shape 191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45" name="Shape 1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4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47" name="Shape 191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49" name="Shape 1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5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51" name="Shape 191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53" name="Shape 1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5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55" name="Shape 191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57" name="Shape 1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5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59" name="Shape 191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61" name="Shape 1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6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63" name="Shape 192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65" name="Shape 1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6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67" name="Shape 192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69" name="Shape 1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7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71" name="Shape 192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73" name="Shape 1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7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75" name="Shape 192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77" name="Shape 1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7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79" name="Shape 192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81" name="Shape 1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8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83" name="Shape 193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85" name="Shape 1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8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87" name="Shape 193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89" name="Shape 1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9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91" name="Shape 193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93" name="Shape 1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9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95" name="Shape 193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1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97" name="Shape 1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19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199" name="Shape 193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2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01" name="Shape 1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0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203" name="Shape 194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2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05" name="Shape 1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0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207" name="Shape 194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2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09" name="Shape 1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10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211" name="Shape 194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2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13" name="Shape 1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14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215" name="Shape 194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2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17" name="Shape 1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18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219" name="Shape 194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2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21" name="Shape 1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22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223" name="Shape 195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2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25" name="Shape 1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26" name="Shape 2"/>
        <xdr:cNvGrpSpPr/>
      </xdr:nvGrpSpPr>
      <xdr:grpSpPr>
        <a:xfrm>
          <a:off x="352425" y="1971675"/>
          <a:ext cx="38100" cy="0"/>
          <a:chOff x="5326950" y="3704280"/>
          <a:chExt cx="5006910" cy="75720"/>
        </a:xfrm>
      </xdr:grpSpPr>
      <xdr:grpSp>
        <xdr:nvGrpSpPr>
          <xdr:cNvPr id="3227" name="Shape 195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32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29" name="Shape 1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30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231" name="Shape 195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23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33" name="Shape 1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34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235" name="Shape 195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23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37" name="Shape 1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38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239" name="Shape 195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24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41" name="Shape 1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42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243" name="Shape 196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24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45" name="Shape 1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46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247" name="Shape 196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24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49" name="Shape 1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50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251" name="Shape 196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25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53" name="Shape 1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54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255" name="Shape 196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25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57" name="Shape 1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58" name="Shape 2"/>
        <xdr:cNvGrpSpPr/>
      </xdr:nvGrpSpPr>
      <xdr:grpSpPr>
        <a:xfrm>
          <a:off x="352425" y="1971675"/>
          <a:ext cx="38100" cy="0"/>
          <a:chOff x="5326950" y="3513780"/>
          <a:chExt cx="5006910" cy="266220"/>
        </a:xfrm>
      </xdr:grpSpPr>
      <xdr:grpSp>
        <xdr:nvGrpSpPr>
          <xdr:cNvPr id="3259" name="Shape 196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326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61" name="Shape 1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62" name="Shape 2"/>
        <xdr:cNvGrpSpPr/>
      </xdr:nvGrpSpPr>
      <xdr:grpSpPr>
        <a:xfrm>
          <a:off x="352425" y="1971675"/>
          <a:ext cx="38100" cy="0"/>
          <a:chOff x="5326950" y="2027880"/>
          <a:chExt cx="5006910" cy="1752120"/>
        </a:xfrm>
      </xdr:grpSpPr>
      <xdr:grpSp>
        <xdr:nvGrpSpPr>
          <xdr:cNvPr id="3263" name="Shape 1970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3264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65" name="Shape 1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7</xdr:row>
      <xdr:rowOff>0</xdr:rowOff>
    </xdr:from>
    <xdr:ext cx="38100" cy="0"/>
    <xdr:grpSp>
      <xdr:nvGrpSpPr>
        <xdr:cNvPr id="3266" name="Shape 2"/>
        <xdr:cNvGrpSpPr/>
      </xdr:nvGrpSpPr>
      <xdr:grpSpPr>
        <a:xfrm>
          <a:off x="352425" y="1971675"/>
          <a:ext cx="38100" cy="0"/>
          <a:chOff x="5326950" y="2027880"/>
          <a:chExt cx="5006910" cy="1752120"/>
        </a:xfrm>
      </xdr:grpSpPr>
      <xdr:grpSp>
        <xdr:nvGrpSpPr>
          <xdr:cNvPr id="3267" name="Shape 1972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3268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69" name="Shape 1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-19050</xdr:colOff>
      <xdr:row>8</xdr:row>
      <xdr:rowOff>0</xdr:rowOff>
    </xdr:from>
    <xdr:ext cx="38100" cy="0"/>
    <xdr:grpSp>
      <xdr:nvGrpSpPr>
        <xdr:cNvPr id="2" name="Shape 2"/>
        <xdr:cNvGrpSpPr/>
      </xdr:nvGrpSpPr>
      <xdr:grpSpPr>
        <a:xfrm>
          <a:off x="2047875" y="2190750"/>
          <a:ext cx="38100" cy="0"/>
          <a:chOff x="5326950" y="3565215"/>
          <a:chExt cx="2850450" cy="214785"/>
        </a:xfrm>
      </xdr:grpSpPr>
      <xdr:grpSp>
        <xdr:nvGrpSpPr>
          <xdr:cNvPr id="1974" name="Shape 1974"/>
          <xdr:cNvGrpSpPr/>
        </xdr:nvGrpSpPr>
        <xdr:grpSpPr>
          <a:xfrm>
            <a:off x="5326950" y="3565215"/>
            <a:ext cx="2850450" cy="214785"/>
            <a:chOff x="2495550" y="3780000"/>
            <a:chExt cx="2850450" cy="214785"/>
          </a:xfrm>
        </xdr:grpSpPr>
        <xdr:sp macro="" textlink="">
          <xdr:nvSpPr>
            <xdr:cNvPr id="4" name="Shape 4"/>
            <xdr:cNvSpPr/>
          </xdr:nvSpPr>
          <xdr:spPr>
            <a:xfrm>
              <a:off x="2495550" y="39947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75" name="Shape 1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3" name="Shape 2"/>
        <xdr:cNvGrpSpPr/>
      </xdr:nvGrpSpPr>
      <xdr:grpSpPr>
        <a:xfrm>
          <a:off x="2047875" y="2190750"/>
          <a:ext cx="38100" cy="0"/>
          <a:chOff x="5326950" y="3565215"/>
          <a:chExt cx="2850450" cy="214785"/>
        </a:xfrm>
      </xdr:grpSpPr>
      <xdr:grpSp>
        <xdr:nvGrpSpPr>
          <xdr:cNvPr id="1976" name="Shape 1976"/>
          <xdr:cNvGrpSpPr/>
        </xdr:nvGrpSpPr>
        <xdr:grpSpPr>
          <a:xfrm>
            <a:off x="5326950" y="3565215"/>
            <a:ext cx="2850450" cy="214785"/>
            <a:chOff x="2495550" y="3780000"/>
            <a:chExt cx="2850450" cy="214785"/>
          </a:xfrm>
        </xdr:grpSpPr>
        <xdr:sp macro="" textlink="">
          <xdr:nvSpPr>
            <xdr:cNvPr id="5" name="Shape 4"/>
            <xdr:cNvSpPr/>
          </xdr:nvSpPr>
          <xdr:spPr>
            <a:xfrm>
              <a:off x="2495550" y="39947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77" name="Shape 1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" name="Shape 2"/>
        <xdr:cNvGrpSpPr/>
      </xdr:nvGrpSpPr>
      <xdr:grpSpPr>
        <a:xfrm>
          <a:off x="2047875" y="2190750"/>
          <a:ext cx="38100" cy="0"/>
          <a:chOff x="5326950" y="3780000"/>
          <a:chExt cx="2850450" cy="899640"/>
        </a:xfrm>
      </xdr:grpSpPr>
      <xdr:grpSp>
        <xdr:nvGrpSpPr>
          <xdr:cNvPr id="1978" name="Shape 1978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7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79" name="Shape 1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8" name="Shape 2"/>
        <xdr:cNvGrpSpPr/>
      </xdr:nvGrpSpPr>
      <xdr:grpSpPr>
        <a:xfrm>
          <a:off x="2047875" y="2190750"/>
          <a:ext cx="38100" cy="0"/>
          <a:chOff x="5326950" y="3780000"/>
          <a:chExt cx="2850450" cy="899640"/>
        </a:xfrm>
      </xdr:grpSpPr>
      <xdr:grpSp>
        <xdr:nvGrpSpPr>
          <xdr:cNvPr id="1980" name="Shape 1980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81" name="Shape 1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0" name="Shape 2"/>
        <xdr:cNvGrpSpPr/>
      </xdr:nvGrpSpPr>
      <xdr:grpSpPr>
        <a:xfrm>
          <a:off x="2047875" y="2190750"/>
          <a:ext cx="38100" cy="0"/>
          <a:chOff x="5326950" y="3780000"/>
          <a:chExt cx="2850450" cy="899640"/>
        </a:xfrm>
      </xdr:grpSpPr>
      <xdr:grpSp>
        <xdr:nvGrpSpPr>
          <xdr:cNvPr id="1982" name="Shape 1982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11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83" name="Shape 1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2" name="Shape 2"/>
        <xdr:cNvGrpSpPr/>
      </xdr:nvGrpSpPr>
      <xdr:grpSpPr>
        <a:xfrm>
          <a:off x="2047875" y="2190750"/>
          <a:ext cx="38100" cy="0"/>
          <a:chOff x="5326950" y="3780000"/>
          <a:chExt cx="2850450" cy="899640"/>
        </a:xfrm>
      </xdr:grpSpPr>
      <xdr:grpSp>
        <xdr:nvGrpSpPr>
          <xdr:cNvPr id="1984" name="Shape 1984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13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85" name="Shape 1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4" name="Shape 2"/>
        <xdr:cNvGrpSpPr/>
      </xdr:nvGrpSpPr>
      <xdr:grpSpPr>
        <a:xfrm>
          <a:off x="2047875" y="2190750"/>
          <a:ext cx="38100" cy="0"/>
          <a:chOff x="5326950" y="3780000"/>
          <a:chExt cx="2850450" cy="899640"/>
        </a:xfrm>
      </xdr:grpSpPr>
      <xdr:grpSp>
        <xdr:nvGrpSpPr>
          <xdr:cNvPr id="1986" name="Shape 1986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15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87" name="Shape 1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6" name="Shape 2"/>
        <xdr:cNvGrpSpPr/>
      </xdr:nvGrpSpPr>
      <xdr:grpSpPr>
        <a:xfrm>
          <a:off x="2047875" y="2190750"/>
          <a:ext cx="38100" cy="0"/>
          <a:chOff x="5326950" y="3780000"/>
          <a:chExt cx="2850450" cy="899640"/>
        </a:xfrm>
      </xdr:grpSpPr>
      <xdr:grpSp>
        <xdr:nvGrpSpPr>
          <xdr:cNvPr id="1988" name="Shape 1988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17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89" name="Shape 1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8" name="Shape 2"/>
        <xdr:cNvGrpSpPr/>
      </xdr:nvGrpSpPr>
      <xdr:grpSpPr>
        <a:xfrm>
          <a:off x="2047875" y="2190750"/>
          <a:ext cx="38100" cy="0"/>
          <a:chOff x="5326950" y="3780000"/>
          <a:chExt cx="2850450" cy="899640"/>
        </a:xfrm>
      </xdr:grpSpPr>
      <xdr:grpSp>
        <xdr:nvGrpSpPr>
          <xdr:cNvPr id="1990" name="Shape 1990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19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91" name="Shape 1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0" name="Shape 2"/>
        <xdr:cNvGrpSpPr/>
      </xdr:nvGrpSpPr>
      <xdr:grpSpPr>
        <a:xfrm>
          <a:off x="2047875" y="2190750"/>
          <a:ext cx="38100" cy="0"/>
          <a:chOff x="5326950" y="3780000"/>
          <a:chExt cx="2850450" cy="899640"/>
        </a:xfrm>
      </xdr:grpSpPr>
      <xdr:grpSp>
        <xdr:nvGrpSpPr>
          <xdr:cNvPr id="1992" name="Shape 1992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21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93" name="Shape 1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1994" name="Shape 199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3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95" name="Shape 1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1996" name="Shape 199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5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97" name="Shape 1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1998" name="Shape 199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7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999" name="Shape 1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00" name="Shape 200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9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01" name="Shape 2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02" name="Shape 200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31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03" name="Shape 2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52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04" name="Shape 200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953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05" name="Shape 2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54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06" name="Shape 200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955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07" name="Shape 2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56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08" name="Shape 200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957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09" name="Shape 2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58" name="Shape 2"/>
        <xdr:cNvGrpSpPr/>
      </xdr:nvGrpSpPr>
      <xdr:grpSpPr>
        <a:xfrm>
          <a:off x="409575" y="2190750"/>
          <a:ext cx="38100" cy="0"/>
          <a:chOff x="5326950" y="3780000"/>
          <a:chExt cx="4991670" cy="709140"/>
        </a:xfrm>
      </xdr:grpSpPr>
      <xdr:grpSp>
        <xdr:nvGrpSpPr>
          <xdr:cNvPr id="2010" name="Shape 2010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959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11" name="Shape 2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60" name="Shape 2"/>
        <xdr:cNvGrpSpPr/>
      </xdr:nvGrpSpPr>
      <xdr:grpSpPr>
        <a:xfrm>
          <a:off x="409575" y="2190750"/>
          <a:ext cx="38100" cy="0"/>
          <a:chOff x="5326950" y="3780000"/>
          <a:chExt cx="4991670" cy="709140"/>
        </a:xfrm>
      </xdr:grpSpPr>
      <xdr:grpSp>
        <xdr:nvGrpSpPr>
          <xdr:cNvPr id="2012" name="Shape 2012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961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13" name="Shape 2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62" name="Shape 2"/>
        <xdr:cNvGrpSpPr/>
      </xdr:nvGrpSpPr>
      <xdr:grpSpPr>
        <a:xfrm>
          <a:off x="409575" y="2190750"/>
          <a:ext cx="38100" cy="0"/>
          <a:chOff x="5326950" y="3780000"/>
          <a:chExt cx="4991670" cy="709140"/>
        </a:xfrm>
      </xdr:grpSpPr>
      <xdr:grpSp>
        <xdr:nvGrpSpPr>
          <xdr:cNvPr id="2014" name="Shape 2014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963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15" name="Shape 2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64" name="Shape 2"/>
        <xdr:cNvGrpSpPr/>
      </xdr:nvGrpSpPr>
      <xdr:grpSpPr>
        <a:xfrm>
          <a:off x="409575" y="2190750"/>
          <a:ext cx="38100" cy="0"/>
          <a:chOff x="5326950" y="3780000"/>
          <a:chExt cx="4991670" cy="709140"/>
        </a:xfrm>
      </xdr:grpSpPr>
      <xdr:grpSp>
        <xdr:nvGrpSpPr>
          <xdr:cNvPr id="2016" name="Shape 2016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965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17" name="Shape 2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66" name="Shape 2"/>
        <xdr:cNvGrpSpPr/>
      </xdr:nvGrpSpPr>
      <xdr:grpSpPr>
        <a:xfrm>
          <a:off x="409575" y="2190750"/>
          <a:ext cx="38100" cy="0"/>
          <a:chOff x="5326950" y="3780000"/>
          <a:chExt cx="4991670" cy="709140"/>
        </a:xfrm>
      </xdr:grpSpPr>
      <xdr:grpSp>
        <xdr:nvGrpSpPr>
          <xdr:cNvPr id="2018" name="Shape 2018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967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19" name="Shape 2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68" name="Shape 2"/>
        <xdr:cNvGrpSpPr/>
      </xdr:nvGrpSpPr>
      <xdr:grpSpPr>
        <a:xfrm>
          <a:off x="409575" y="2190750"/>
          <a:ext cx="38100" cy="0"/>
          <a:chOff x="5326950" y="3780000"/>
          <a:chExt cx="4991670" cy="709140"/>
        </a:xfrm>
      </xdr:grpSpPr>
      <xdr:grpSp>
        <xdr:nvGrpSpPr>
          <xdr:cNvPr id="2020" name="Shape 2020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969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21" name="Shape 2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70" name="Shape 2"/>
        <xdr:cNvGrpSpPr/>
      </xdr:nvGrpSpPr>
      <xdr:grpSpPr>
        <a:xfrm>
          <a:off x="409575" y="2190750"/>
          <a:ext cx="38100" cy="0"/>
          <a:chOff x="5326950" y="3780000"/>
          <a:chExt cx="4991670" cy="709140"/>
        </a:xfrm>
      </xdr:grpSpPr>
      <xdr:grpSp>
        <xdr:nvGrpSpPr>
          <xdr:cNvPr id="2022" name="Shape 2022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971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23" name="Shape 2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972" name="Shape 2"/>
        <xdr:cNvGrpSpPr/>
      </xdr:nvGrpSpPr>
      <xdr:grpSpPr>
        <a:xfrm>
          <a:off x="409575" y="2190750"/>
          <a:ext cx="38100" cy="0"/>
          <a:chOff x="5326950" y="3780000"/>
          <a:chExt cx="4991670" cy="709140"/>
        </a:xfrm>
      </xdr:grpSpPr>
      <xdr:grpSp>
        <xdr:nvGrpSpPr>
          <xdr:cNvPr id="2024" name="Shape 2024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973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25" name="Shape 2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26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27" name="Shape 202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2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29" name="Shape 2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30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31" name="Shape 202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3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33" name="Shape 2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34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35" name="Shape 203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3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37" name="Shape 2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38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39" name="Shape 203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4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41" name="Shape 2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42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43" name="Shape 203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4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45" name="Shape 2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46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47" name="Shape 203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4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49" name="Shape 2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50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51" name="Shape 203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5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53" name="Shape 2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54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55" name="Shape 204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5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57" name="Shape 2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58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59" name="Shape 204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6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61" name="Shape 2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62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63" name="Shape 204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6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65" name="Shape 2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66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67" name="Shape 204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6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69" name="Shape 2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70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71" name="Shape 204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7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73" name="Shape 2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74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75" name="Shape 205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7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77" name="Shape 2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78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79" name="Shape 205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8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81" name="Shape 2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82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83" name="Shape 205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8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85" name="Shape 2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86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87" name="Shape 205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8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89" name="Shape 2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90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91" name="Shape 205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9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93" name="Shape 2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94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95" name="Shape 206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09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097" name="Shape 2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098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099" name="Shape 206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10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01" name="Shape 2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02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103" name="Shape 206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10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05" name="Shape 2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06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107" name="Shape 206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10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09" name="Shape 2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10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111" name="Shape 206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11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13" name="Shape 2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14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115" name="Shape 207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11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17" name="Shape 2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18" name="Shape 2"/>
        <xdr:cNvGrpSpPr/>
      </xdr:nvGrpSpPr>
      <xdr:grpSpPr>
        <a:xfrm>
          <a:off x="409575" y="2190750"/>
          <a:ext cx="38100" cy="0"/>
          <a:chOff x="5326950" y="3780000"/>
          <a:chExt cx="4991670" cy="899640"/>
        </a:xfrm>
      </xdr:grpSpPr>
      <xdr:grpSp>
        <xdr:nvGrpSpPr>
          <xdr:cNvPr id="2119" name="Shape 207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212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21" name="Shape 2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22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123" name="Shape 207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12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25" name="Shape 2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26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127" name="Shape 207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12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29" name="Shape 2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30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131" name="Shape 207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13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33" name="Shape 2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34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135" name="Shape 208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13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37" name="Shape 2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38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139" name="Shape 208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14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41" name="Shape 2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42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143" name="Shape 208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14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45" name="Shape 2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46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147" name="Shape 208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14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49" name="Shape 2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50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151" name="Shape 208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15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53" name="Shape 2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5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55" name="Shape 20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57" name="Shape 2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5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59" name="Shape 20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61" name="Shape 2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6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63" name="Shape 20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65" name="Shape 2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6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67" name="Shape 20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69" name="Shape 2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7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71" name="Shape 20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73" name="Shape 2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7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75" name="Shape 21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77" name="Shape 2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7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79" name="Shape 21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81" name="Shape 2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8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83" name="Shape 21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85" name="Shape 2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8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87" name="Shape 21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89" name="Shape 2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9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91" name="Shape 21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93" name="Shape 2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9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95" name="Shape 21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1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197" name="Shape 2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19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199" name="Shape 21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01" name="Shape 2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0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03" name="Shape 21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05" name="Shape 2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0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07" name="Shape 21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09" name="Shape 2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1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11" name="Shape 21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13" name="Shape 2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1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15" name="Shape 212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17" name="Shape 2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1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19" name="Shape 212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21" name="Shape 2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2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23" name="Shape 212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25" name="Shape 2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2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27" name="Shape 212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29" name="Shape 2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3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31" name="Shape 212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33" name="Shape 2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3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35" name="Shape 213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37" name="Shape 2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3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39" name="Shape 213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41" name="Shape 2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4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43" name="Shape 213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45" name="Shape 2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4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47" name="Shape 213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49" name="Shape 2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5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51" name="Shape 213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53" name="Shape 2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5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55" name="Shape 214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57" name="Shape 2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5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59" name="Shape 214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61" name="Shape 2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6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63" name="Shape 214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65" name="Shape 2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6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67" name="Shape 214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69" name="Shape 2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7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71" name="Shape 214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73" name="Shape 2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7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75" name="Shape 215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77" name="Shape 2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7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79" name="Shape 215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81" name="Shape 2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8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83" name="Shape 215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85" name="Shape 2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8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287" name="Shape 215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2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89" name="Shape 2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90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291" name="Shape 215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29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93" name="Shape 2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94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295" name="Shape 216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29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297" name="Shape 2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98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299" name="Shape 216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30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01" name="Shape 2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02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303" name="Shape 216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30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05" name="Shape 2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06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307" name="Shape 216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30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09" name="Shape 2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10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311" name="Shape 216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31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13" name="Shape 2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14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315" name="Shape 217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31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17" name="Shape 2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18" name="Shape 2"/>
        <xdr:cNvGrpSpPr/>
      </xdr:nvGrpSpPr>
      <xdr:grpSpPr>
        <a:xfrm>
          <a:off x="409575" y="2190750"/>
          <a:ext cx="38100" cy="0"/>
          <a:chOff x="5326950" y="2584140"/>
          <a:chExt cx="4991670" cy="1195860"/>
        </a:xfrm>
      </xdr:grpSpPr>
      <xdr:grpSp>
        <xdr:nvGrpSpPr>
          <xdr:cNvPr id="2319" name="Shape 217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232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21" name="Shape 2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2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323" name="Shape 217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3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25" name="Shape 2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2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327" name="Shape 217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3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29" name="Shape 2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3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331" name="Shape 217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3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33" name="Shape 2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3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335" name="Shape 218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3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37" name="Shape 2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3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339" name="Shape 218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3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41" name="Shape 2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4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343" name="Shape 218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3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45" name="Shape 2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4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347" name="Shape 21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3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49" name="Shape 2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5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351" name="Shape 218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3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53" name="Shape 2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5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55" name="Shape 219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57" name="Shape 2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5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59" name="Shape 219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61" name="Shape 2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6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63" name="Shape 219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65" name="Shape 2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6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67" name="Shape 219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69" name="Shape 2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7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71" name="Shape 219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73" name="Shape 2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7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75" name="Shape 220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77" name="Shape 2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7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79" name="Shape 220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81" name="Shape 2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8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83" name="Shape 220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85" name="Shape 2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8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87" name="Shape 220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89" name="Shape 2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9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91" name="Shape 220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93" name="Shape 2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9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95" name="Shape 221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3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397" name="Shape 2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39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399" name="Shape 221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01" name="Shape 2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0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03" name="Shape 221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05" name="Shape 2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0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07" name="Shape 221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09" name="Shape 2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1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11" name="Shape 221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13" name="Shape 2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1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15" name="Shape 222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17" name="Shape 2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1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19" name="Shape 222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21" name="Shape 2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2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23" name="Shape 222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25" name="Shape 2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2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27" name="Shape 222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29" name="Shape 2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3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31" name="Shape 222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33" name="Shape 2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3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35" name="Shape 223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37" name="Shape 2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3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39" name="Shape 223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41" name="Shape 2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4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43" name="Shape 223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45" name="Shape 2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4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47" name="Shape 22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49" name="Shape 2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5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51" name="Shape 22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53" name="Shape 2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5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55" name="Shape 22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57" name="Shape 2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5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59" name="Shape 224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61" name="Shape 2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6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63" name="Shape 224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65" name="Shape 2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6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67" name="Shape 224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69" name="Shape 2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7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71" name="Shape 224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73" name="Shape 2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7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75" name="Shape 225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77" name="Shape 2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7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79" name="Shape 225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81" name="Shape 2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8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83" name="Shape 225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85" name="Shape 2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8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487" name="Shape 225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4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89" name="Shape 2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9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491" name="Shape 225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4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93" name="Shape 2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9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495" name="Shape 226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4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497" name="Shape 2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9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499" name="Shape 226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5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01" name="Shape 2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0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503" name="Shape 226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5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05" name="Shape 2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0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507" name="Shape 226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5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09" name="Shape 2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1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511" name="Shape 226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5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13" name="Shape 2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1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515" name="Shape 227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5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17" name="Shape 2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1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519" name="Shape 227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5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21" name="Shape 2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22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523" name="Shape 227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52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25" name="Shape 2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26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527" name="Shape 227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52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29" name="Shape 2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30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531" name="Shape 227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53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33" name="Shape 2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34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535" name="Shape 228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53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37" name="Shape 2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38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539" name="Shape 228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54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41" name="Shape 2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42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543" name="Shape 228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54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45" name="Shape 2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46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547" name="Shape 228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54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49" name="Shape 2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50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551" name="Shape 228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55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53" name="Shape 2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5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55" name="Shape 229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57" name="Shape 2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5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59" name="Shape 229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61" name="Shape 2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6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63" name="Shape 229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65" name="Shape 2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6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67" name="Shape 229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69" name="Shape 2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7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71" name="Shape 229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73" name="Shape 2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7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75" name="Shape 230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77" name="Shape 2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7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79" name="Shape 230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81" name="Shape 2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8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83" name="Shape 230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85" name="Shape 2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8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87" name="Shape 230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89" name="Shape 2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9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91" name="Shape 230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93" name="Shape 2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9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95" name="Shape 231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5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597" name="Shape 2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59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599" name="Shape 231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0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01" name="Shape 2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0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03" name="Shape 231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0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05" name="Shape 2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0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07" name="Shape 231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0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09" name="Shape 2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1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11" name="Shape 231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1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13" name="Shape 2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1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15" name="Shape 232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17" name="Shape 2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1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19" name="Shape 232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21" name="Shape 2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2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23" name="Shape 232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2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25" name="Shape 2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2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27" name="Shape 232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29" name="Shape 2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3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31" name="Shape 232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33" name="Shape 2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3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35" name="Shape 233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37" name="Shape 2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3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39" name="Shape 233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41" name="Shape 2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4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43" name="Shape 233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45" name="Shape 2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4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47" name="Shape 233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49" name="Shape 2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5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51" name="Shape 233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53" name="Shape 2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5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55" name="Shape 234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57" name="Shape 2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5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59" name="Shape 234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61" name="Shape 2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6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63" name="Shape 234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65" name="Shape 2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6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67" name="Shape 234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69" name="Shape 2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7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71" name="Shape 234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73" name="Shape 2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7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75" name="Shape 235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77" name="Shape 2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7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79" name="Shape 235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81" name="Shape 2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8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83" name="Shape 235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85" name="Shape 2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8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2687" name="Shape 235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26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89" name="Shape 2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90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691" name="Shape 235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69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93" name="Shape 2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94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695" name="Shape 236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69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697" name="Shape 2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98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699" name="Shape 236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70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01" name="Shape 2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02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703" name="Shape 236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70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05" name="Shape 2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06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707" name="Shape 236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70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09" name="Shape 2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10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711" name="Shape 236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71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13" name="Shape 2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14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715" name="Shape 237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71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17" name="Shape 2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18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2719" name="Shape 237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272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21" name="Shape 2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22" name="Shape 2"/>
        <xdr:cNvGrpSpPr/>
      </xdr:nvGrpSpPr>
      <xdr:grpSpPr>
        <a:xfrm>
          <a:off x="409575" y="2190750"/>
          <a:ext cx="38100" cy="0"/>
          <a:chOff x="5326950" y="1669740"/>
          <a:chExt cx="4991670" cy="2110260"/>
        </a:xfrm>
      </xdr:grpSpPr>
      <xdr:grpSp>
        <xdr:nvGrpSpPr>
          <xdr:cNvPr id="2723" name="Shape 2374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2724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25" name="Shape 2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2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27" name="Shape 237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29" name="Shape 2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3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31" name="Shape 237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33" name="Shape 2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3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35" name="Shape 238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37" name="Shape 2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3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39" name="Shape 238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41" name="Shape 2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4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43" name="Shape 238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45" name="Shape 2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4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47" name="Shape 23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49" name="Shape 2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50" name="Shape 2"/>
        <xdr:cNvGrpSpPr/>
      </xdr:nvGrpSpPr>
      <xdr:grpSpPr>
        <a:xfrm>
          <a:off x="409575" y="2190750"/>
          <a:ext cx="38100" cy="0"/>
          <a:chOff x="5326950" y="1669740"/>
          <a:chExt cx="4991670" cy="2110260"/>
        </a:xfrm>
      </xdr:grpSpPr>
      <xdr:grpSp>
        <xdr:nvGrpSpPr>
          <xdr:cNvPr id="2751" name="Shape 2388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2752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53" name="Shape 2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5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55" name="Shape 23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57" name="Shape 2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5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59" name="Shape 23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61" name="Shape 2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6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63" name="Shape 23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65" name="Shape 2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6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67" name="Shape 23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69" name="Shape 2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7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71" name="Shape 23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73" name="Shape 2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7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75" name="Shape 24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77" name="Shape 2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7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79" name="Shape 24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81" name="Shape 2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8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83" name="Shape 24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85" name="Shape 2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8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87" name="Shape 24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89" name="Shape 2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9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91" name="Shape 24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93" name="Shape 2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9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95" name="Shape 24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7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797" name="Shape 2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79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799" name="Shape 24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8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01" name="Shape 2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0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803" name="Shape 24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8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05" name="Shape 2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0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807" name="Shape 24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8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09" name="Shape 2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1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811" name="Shape 24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8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13" name="Shape 2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1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815" name="Shape 242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8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17" name="Shape 2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1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819" name="Shape 242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8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21" name="Shape 2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2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823" name="Shape 242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8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25" name="Shape 2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2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27" name="Shape 242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29" name="Shape 2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3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31" name="Shape 242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33" name="Shape 2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3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35" name="Shape 243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37" name="Shape 2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3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39" name="Shape 243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41" name="Shape 2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4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43" name="Shape 243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45" name="Shape 2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4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47" name="Shape 24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49" name="Shape 2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5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51" name="Shape 24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53" name="Shape 2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5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55" name="Shape 24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57" name="Shape 2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5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59" name="Shape 244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61" name="Shape 2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6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63" name="Shape 244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65" name="Shape 2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6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67" name="Shape 244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69" name="Shape 2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7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71" name="Shape 244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73" name="Shape 2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7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75" name="Shape 245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77" name="Shape 2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7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79" name="Shape 245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81" name="Shape 2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8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83" name="Shape 245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85" name="Shape 2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8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87" name="Shape 245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89" name="Shape 2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9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91" name="Shape 245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93" name="Shape 2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9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95" name="Shape 246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8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897" name="Shape 2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9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899" name="Shape 246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01" name="Shape 2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0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03" name="Shape 246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05" name="Shape 2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0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07" name="Shape 246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09" name="Shape 2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1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11" name="Shape 246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13" name="Shape 2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1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15" name="Shape 247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17" name="Shape 2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1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19" name="Shape 247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21" name="Shape 2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2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23" name="Shape 247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25" name="Shape 2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2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27" name="Shape 247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29" name="Shape 2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3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31" name="Shape 247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33" name="Shape 2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3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35" name="Shape 248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37" name="Shape 2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3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39" name="Shape 248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41" name="Shape 2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4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43" name="Shape 248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45" name="Shape 2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4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47" name="Shape 248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49" name="Shape 2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5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51" name="Shape 248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53" name="Shape 2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5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55" name="Shape 249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57" name="Shape 2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5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2959" name="Shape 249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29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61" name="Shape 2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6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63" name="Shape 24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65" name="Shape 2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6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67" name="Shape 24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69" name="Shape 2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7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71" name="Shape 24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73" name="Shape 2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7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75" name="Shape 25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77" name="Shape 2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7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79" name="Shape 25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81" name="Shape 2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8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83" name="Shape 25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85" name="Shape 2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8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87" name="Shape 25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89" name="Shape 2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9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91" name="Shape 25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93" name="Shape 2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9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95" name="Shape 25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29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2997" name="Shape 2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99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2999" name="Shape 25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0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01" name="Shape 2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0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003" name="Shape 25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0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05" name="Shape 2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0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007" name="Shape 25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0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09" name="Shape 2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1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011" name="Shape 25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0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13" name="Shape 2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1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015" name="Shape 252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0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17" name="Shape 2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1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019" name="Shape 252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0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21" name="Shape 2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2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023" name="Shape 252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0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25" name="Shape 2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2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27" name="Shape 252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29" name="Shape 2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3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31" name="Shape 252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33" name="Shape 2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3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35" name="Shape 253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37" name="Shape 2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3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39" name="Shape 253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41" name="Shape 2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4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43" name="Shape 253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45" name="Shape 2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4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47" name="Shape 25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49" name="Shape 2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5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51" name="Shape 25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53" name="Shape 2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5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55" name="Shape 25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57" name="Shape 2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5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59" name="Shape 254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61" name="Shape 2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6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63" name="Shape 254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65" name="Shape 2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6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67" name="Shape 254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69" name="Shape 2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7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71" name="Shape 254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73" name="Shape 2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7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75" name="Shape 255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77" name="Shape 2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7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79" name="Shape 255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81" name="Shape 2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8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83" name="Shape 255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85" name="Shape 2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8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87" name="Shape 255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89" name="Shape 2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9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91" name="Shape 255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93" name="Shape 2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9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95" name="Shape 256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0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097" name="Shape 2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9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099" name="Shape 256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01" name="Shape 2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0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03" name="Shape 256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05" name="Shape 2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0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07" name="Shape 256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09" name="Shape 2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1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11" name="Shape 256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13" name="Shape 2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1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15" name="Shape 257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17" name="Shape 2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1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19" name="Shape 257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21" name="Shape 2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2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23" name="Shape 257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25" name="Shape 2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2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27" name="Shape 257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29" name="Shape 2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3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31" name="Shape 257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33" name="Shape 2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3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35" name="Shape 258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37" name="Shape 2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3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39" name="Shape 258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41" name="Shape 2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42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43" name="Shape 258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45" name="Shape 2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46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47" name="Shape 258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49" name="Shape 2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50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51" name="Shape 258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53" name="Shape 2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54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55" name="Shape 259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57" name="Shape 2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58" name="Shape 2"/>
        <xdr:cNvGrpSpPr/>
      </xdr:nvGrpSpPr>
      <xdr:grpSpPr>
        <a:xfrm>
          <a:off x="409575" y="2190750"/>
          <a:ext cx="38100" cy="0"/>
          <a:chOff x="5326950" y="2965140"/>
          <a:chExt cx="4991670" cy="814860"/>
        </a:xfrm>
      </xdr:grpSpPr>
      <xdr:grpSp>
        <xdr:nvGrpSpPr>
          <xdr:cNvPr id="3159" name="Shape 259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31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61" name="Shape 2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6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163" name="Shape 25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1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65" name="Shape 2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6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167" name="Shape 25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1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69" name="Shape 2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7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171" name="Shape 25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1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73" name="Shape 2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74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175" name="Shape 26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1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77" name="Shape 2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78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179" name="Shape 26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1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81" name="Shape 2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82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183" name="Shape 26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1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85" name="Shape 2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86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187" name="Shape 26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1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89" name="Shape 2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90" name="Shape 2"/>
        <xdr:cNvGrpSpPr/>
      </xdr:nvGrpSpPr>
      <xdr:grpSpPr>
        <a:xfrm>
          <a:off x="409575" y="2190750"/>
          <a:ext cx="38100" cy="0"/>
          <a:chOff x="5326950" y="2774640"/>
          <a:chExt cx="4991670" cy="1005360"/>
        </a:xfrm>
      </xdr:grpSpPr>
      <xdr:grpSp>
        <xdr:nvGrpSpPr>
          <xdr:cNvPr id="3191" name="Shape 26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31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93" name="Shape 2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94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195" name="Shape 261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19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197" name="Shape 2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198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199" name="Shape 261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20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01" name="Shape 2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02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203" name="Shape 261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20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05" name="Shape 2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06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207" name="Shape 261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20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09" name="Shape 2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10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211" name="Shape 261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21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13" name="Shape 2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14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215" name="Shape 262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21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17" name="Shape 2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18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219" name="Shape 262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22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21" name="Shape 2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22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223" name="Shape 262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22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25" name="Shape 2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2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27" name="Shape 262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29" name="Shape 2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3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31" name="Shape 262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33" name="Shape 2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3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35" name="Shape 263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37" name="Shape 2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3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39" name="Shape 263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41" name="Shape 2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4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43" name="Shape 263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45" name="Shape 2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4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47" name="Shape 263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49" name="Shape 2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5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51" name="Shape 263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53" name="Shape 2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5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55" name="Shape 264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57" name="Shape 2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5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59" name="Shape 264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61" name="Shape 2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6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63" name="Shape 264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65" name="Shape 2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6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67" name="Shape 264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69" name="Shape 2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7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71" name="Shape 264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73" name="Shape 2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7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75" name="Shape 265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77" name="Shape 2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7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79" name="Shape 265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81" name="Shape 2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8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83" name="Shape 265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85" name="Shape 2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8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87" name="Shape 265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89" name="Shape 2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9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91" name="Shape 265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93" name="Shape 2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9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95" name="Shape 266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2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297" name="Shape 2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29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299" name="Shape 266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0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01" name="Shape 2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0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03" name="Shape 266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0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05" name="Shape 2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0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07" name="Shape 266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0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09" name="Shape 2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1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11" name="Shape 266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1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13" name="Shape 2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1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15" name="Shape 267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17" name="Shape 2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1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19" name="Shape 267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21" name="Shape 2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2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23" name="Shape 267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2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25" name="Shape 2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2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27" name="Shape 267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29" name="Shape 2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3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31" name="Shape 267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33" name="Shape 2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3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35" name="Shape 268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37" name="Shape 2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3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39" name="Shape 268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41" name="Shape 2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42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43" name="Shape 268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45" name="Shape 2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46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47" name="Shape 268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49" name="Shape 2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50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51" name="Shape 268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53" name="Shape 2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54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55" name="Shape 269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57" name="Shape 2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58" name="Shape 2"/>
        <xdr:cNvGrpSpPr/>
      </xdr:nvGrpSpPr>
      <xdr:grpSpPr>
        <a:xfrm>
          <a:off x="409575" y="2190750"/>
          <a:ext cx="38100" cy="0"/>
          <a:chOff x="5326950" y="3346140"/>
          <a:chExt cx="4991670" cy="433860"/>
        </a:xfrm>
      </xdr:grpSpPr>
      <xdr:grpSp>
        <xdr:nvGrpSpPr>
          <xdr:cNvPr id="3359" name="Shape 269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33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61" name="Shape 2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62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363" name="Shape 269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36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65" name="Shape 2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66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367" name="Shape 269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36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69" name="Shape 2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70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371" name="Shape 269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37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73" name="Shape 2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74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375" name="Shape 270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37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77" name="Shape 2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78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379" name="Shape 270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38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81" name="Shape 2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82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383" name="Shape 270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38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85" name="Shape 2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86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387" name="Shape 270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38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89" name="Shape 2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90" name="Shape 2"/>
        <xdr:cNvGrpSpPr/>
      </xdr:nvGrpSpPr>
      <xdr:grpSpPr>
        <a:xfrm>
          <a:off x="409575" y="2190750"/>
          <a:ext cx="38100" cy="0"/>
          <a:chOff x="5326950" y="3155640"/>
          <a:chExt cx="4991670" cy="624360"/>
        </a:xfrm>
      </xdr:grpSpPr>
      <xdr:grpSp>
        <xdr:nvGrpSpPr>
          <xdr:cNvPr id="3391" name="Shape 270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339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93" name="Shape 2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94" name="Shape 2"/>
        <xdr:cNvGrpSpPr/>
      </xdr:nvGrpSpPr>
      <xdr:grpSpPr>
        <a:xfrm>
          <a:off x="409575" y="2190750"/>
          <a:ext cx="38100" cy="0"/>
          <a:chOff x="5326950" y="1669740"/>
          <a:chExt cx="4991670" cy="2110260"/>
        </a:xfrm>
      </xdr:grpSpPr>
      <xdr:grpSp>
        <xdr:nvGrpSpPr>
          <xdr:cNvPr id="3395" name="Shape 2710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3396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397" name="Shape 2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398" name="Shape 2"/>
        <xdr:cNvGrpSpPr/>
      </xdr:nvGrpSpPr>
      <xdr:grpSpPr>
        <a:xfrm>
          <a:off x="409575" y="2190750"/>
          <a:ext cx="38100" cy="0"/>
          <a:chOff x="5326950" y="1669740"/>
          <a:chExt cx="4991670" cy="2110260"/>
        </a:xfrm>
      </xdr:grpSpPr>
      <xdr:grpSp>
        <xdr:nvGrpSpPr>
          <xdr:cNvPr id="3399" name="Shape 2712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3400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01" name="Shape 2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02" name="Shape 2"/>
        <xdr:cNvGrpSpPr/>
      </xdr:nvGrpSpPr>
      <xdr:grpSpPr>
        <a:xfrm>
          <a:off x="2066925" y="2190750"/>
          <a:ext cx="38100" cy="0"/>
          <a:chOff x="5326950" y="3780000"/>
          <a:chExt cx="3071430" cy="158595"/>
        </a:xfrm>
      </xdr:grpSpPr>
      <xdr:grpSp>
        <xdr:nvGrpSpPr>
          <xdr:cNvPr id="3403" name="Shape 2714"/>
          <xdr:cNvGrpSpPr/>
        </xdr:nvGrpSpPr>
        <xdr:grpSpPr>
          <a:xfrm>
            <a:off x="5326950" y="3780000"/>
            <a:ext cx="3071430" cy="158595"/>
            <a:chOff x="2274570" y="3621405"/>
            <a:chExt cx="3071430" cy="158595"/>
          </a:xfrm>
        </xdr:grpSpPr>
        <xdr:sp macro="" textlink="">
          <xdr:nvSpPr>
            <xdr:cNvPr id="3404" name="Shape 4"/>
            <xdr:cNvSpPr/>
          </xdr:nvSpPr>
          <xdr:spPr>
            <a:xfrm>
              <a:off x="2274570" y="362140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05" name="Shape 2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06" name="Shape 2"/>
        <xdr:cNvGrpSpPr/>
      </xdr:nvGrpSpPr>
      <xdr:grpSpPr>
        <a:xfrm>
          <a:off x="2066925" y="2190750"/>
          <a:ext cx="38100" cy="0"/>
          <a:chOff x="5326950" y="3780000"/>
          <a:chExt cx="3071430" cy="1158720"/>
        </a:xfrm>
      </xdr:grpSpPr>
      <xdr:grpSp>
        <xdr:nvGrpSpPr>
          <xdr:cNvPr id="3407" name="Shape 2716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3408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09" name="Shape 2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10" name="Shape 2"/>
        <xdr:cNvGrpSpPr/>
      </xdr:nvGrpSpPr>
      <xdr:grpSpPr>
        <a:xfrm>
          <a:off x="2066925" y="2190750"/>
          <a:ext cx="38100" cy="0"/>
          <a:chOff x="5326950" y="3780000"/>
          <a:chExt cx="3071430" cy="1158720"/>
        </a:xfrm>
      </xdr:grpSpPr>
      <xdr:grpSp>
        <xdr:nvGrpSpPr>
          <xdr:cNvPr id="3411" name="Shape 2718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3412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13" name="Shape 2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14" name="Shape 2"/>
        <xdr:cNvGrpSpPr/>
      </xdr:nvGrpSpPr>
      <xdr:grpSpPr>
        <a:xfrm>
          <a:off x="2066925" y="2190750"/>
          <a:ext cx="38100" cy="0"/>
          <a:chOff x="5326950" y="3780000"/>
          <a:chExt cx="3071430" cy="1158720"/>
        </a:xfrm>
      </xdr:grpSpPr>
      <xdr:grpSp>
        <xdr:nvGrpSpPr>
          <xdr:cNvPr id="3415" name="Shape 2720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3416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17" name="Shape 2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18" name="Shape 2"/>
        <xdr:cNvGrpSpPr/>
      </xdr:nvGrpSpPr>
      <xdr:grpSpPr>
        <a:xfrm>
          <a:off x="2066925" y="2190750"/>
          <a:ext cx="38100" cy="0"/>
          <a:chOff x="5326950" y="3780000"/>
          <a:chExt cx="3071430" cy="1158720"/>
        </a:xfrm>
      </xdr:grpSpPr>
      <xdr:grpSp>
        <xdr:nvGrpSpPr>
          <xdr:cNvPr id="3419" name="Shape 2722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3420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21" name="Shape 2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22" name="Shape 2"/>
        <xdr:cNvGrpSpPr/>
      </xdr:nvGrpSpPr>
      <xdr:grpSpPr>
        <a:xfrm>
          <a:off x="2066925" y="2190750"/>
          <a:ext cx="38100" cy="0"/>
          <a:chOff x="5326950" y="3780000"/>
          <a:chExt cx="3071430" cy="1158720"/>
        </a:xfrm>
      </xdr:grpSpPr>
      <xdr:grpSp>
        <xdr:nvGrpSpPr>
          <xdr:cNvPr id="3423" name="Shape 2724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3424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25" name="Shape 2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26" name="Shape 2"/>
        <xdr:cNvGrpSpPr/>
      </xdr:nvGrpSpPr>
      <xdr:grpSpPr>
        <a:xfrm>
          <a:off x="2066925" y="2190750"/>
          <a:ext cx="38100" cy="0"/>
          <a:chOff x="5326950" y="3780000"/>
          <a:chExt cx="3071430" cy="1158720"/>
        </a:xfrm>
      </xdr:grpSpPr>
      <xdr:grpSp>
        <xdr:nvGrpSpPr>
          <xdr:cNvPr id="3427" name="Shape 2726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3428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29" name="Shape 2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30" name="Shape 2"/>
        <xdr:cNvGrpSpPr/>
      </xdr:nvGrpSpPr>
      <xdr:grpSpPr>
        <a:xfrm>
          <a:off x="2066925" y="2190750"/>
          <a:ext cx="38100" cy="0"/>
          <a:chOff x="5326950" y="3780000"/>
          <a:chExt cx="3071430" cy="1158720"/>
        </a:xfrm>
      </xdr:grpSpPr>
      <xdr:grpSp>
        <xdr:nvGrpSpPr>
          <xdr:cNvPr id="3431" name="Shape 2728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3432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33" name="Shape 2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2124075</xdr:colOff>
      <xdr:row>8</xdr:row>
      <xdr:rowOff>0</xdr:rowOff>
    </xdr:from>
    <xdr:ext cx="38100" cy="0"/>
    <xdr:grpSp>
      <xdr:nvGrpSpPr>
        <xdr:cNvPr id="3434" name="Shape 2"/>
        <xdr:cNvGrpSpPr/>
      </xdr:nvGrpSpPr>
      <xdr:grpSpPr>
        <a:xfrm>
          <a:off x="2066925" y="2190750"/>
          <a:ext cx="38100" cy="0"/>
          <a:chOff x="5326950" y="3780000"/>
          <a:chExt cx="3071430" cy="1158720"/>
        </a:xfrm>
      </xdr:grpSpPr>
      <xdr:grpSp>
        <xdr:nvGrpSpPr>
          <xdr:cNvPr id="3435" name="Shape 2730"/>
          <xdr:cNvGrpSpPr/>
        </xdr:nvGrpSpPr>
        <xdr:grpSpPr>
          <a:xfrm>
            <a:off x="5326950" y="3780000"/>
            <a:ext cx="3071430" cy="1158720"/>
            <a:chOff x="2274570" y="2621280"/>
            <a:chExt cx="3071430" cy="1158720"/>
          </a:xfrm>
        </xdr:grpSpPr>
        <xdr:sp macro="" textlink="">
          <xdr:nvSpPr>
            <xdr:cNvPr id="3436" name="Shape 4"/>
            <xdr:cNvSpPr/>
          </xdr:nvSpPr>
          <xdr:spPr>
            <a:xfrm>
              <a:off x="227457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37" name="Shape 2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38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39" name="Shape 273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4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41" name="Shape 2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42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43" name="Shape 273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4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45" name="Shape 2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46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47" name="Shape 273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4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49" name="Shape 2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50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51" name="Shape 273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5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53" name="Shape 2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54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55" name="Shape 274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5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57" name="Shape 2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58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59" name="Shape 274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6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61" name="Shape 2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62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63" name="Shape 274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6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65" name="Shape 2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66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67" name="Shape 274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6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69" name="Shape 2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70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71" name="Shape 274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7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73" name="Shape 2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74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75" name="Shape 275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7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77" name="Shape 2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78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79" name="Shape 275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8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81" name="Shape 2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82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83" name="Shape 275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8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85" name="Shape 2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86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87" name="Shape 275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8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89" name="Shape 2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90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91" name="Shape 275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9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93" name="Shape 2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94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95" name="Shape 276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49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497" name="Shape 2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498" name="Shape 2"/>
        <xdr:cNvGrpSpPr/>
      </xdr:nvGrpSpPr>
      <xdr:grpSpPr>
        <a:xfrm>
          <a:off x="352425" y="2190750"/>
          <a:ext cx="38100" cy="0"/>
          <a:chOff x="5326950" y="3780000"/>
          <a:chExt cx="4991670" cy="1158720"/>
        </a:xfrm>
      </xdr:grpSpPr>
      <xdr:grpSp>
        <xdr:nvGrpSpPr>
          <xdr:cNvPr id="3499" name="Shape 276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350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01" name="Shape 2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02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503" name="Shape 276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50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05" name="Shape 2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06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507" name="Shape 276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50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09" name="Shape 2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10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511" name="Shape 276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51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13" name="Shape 2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14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515" name="Shape 277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51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17" name="Shape 2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18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519" name="Shape 277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52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21" name="Shape 2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22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523" name="Shape 277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52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25" name="Shape 2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26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527" name="Shape 277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52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29" name="Shape 2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30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531" name="Shape 277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53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33" name="Shape 2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3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35" name="Shape 27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37" name="Shape 2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3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39" name="Shape 278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41" name="Shape 2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4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43" name="Shape 27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45" name="Shape 2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4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47" name="Shape 27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49" name="Shape 2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5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51" name="Shape 27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53" name="Shape 2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5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55" name="Shape 27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57" name="Shape 2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5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59" name="Shape 27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61" name="Shape 2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6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63" name="Shape 27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65" name="Shape 2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6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67" name="Shape 27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69" name="Shape 2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7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71" name="Shape 27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73" name="Shape 2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7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75" name="Shape 28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77" name="Shape 2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7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79" name="Shape 28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81" name="Shape 2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8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83" name="Shape 28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85" name="Shape 2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8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87" name="Shape 28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89" name="Shape 2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9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91" name="Shape 280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93" name="Shape 2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9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95" name="Shape 281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5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597" name="Shape 2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59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599" name="Shape 281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01" name="Shape 2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0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03" name="Shape 28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05" name="Shape 2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0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07" name="Shape 281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09" name="Shape 2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1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11" name="Shape 281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13" name="Shape 2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1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15" name="Shape 282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17" name="Shape 2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1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19" name="Shape 282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21" name="Shape 2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2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23" name="Shape 282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25" name="Shape 2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2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27" name="Shape 282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29" name="Shape 2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3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31" name="Shape 282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33" name="Shape 2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3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35" name="Shape 283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37" name="Shape 2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3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39" name="Shape 283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41" name="Shape 2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4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43" name="Shape 283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45" name="Shape 2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4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47" name="Shape 283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49" name="Shape 2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5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51" name="Shape 283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53" name="Shape 2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5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55" name="Shape 284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57" name="Shape 2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5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59" name="Shape 284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61" name="Shape 2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6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63" name="Shape 284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65" name="Shape 2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6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667" name="Shape 284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6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69" name="Shape 2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70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671" name="Shape 284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67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73" name="Shape 2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74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675" name="Shape 285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67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77" name="Shape 2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78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679" name="Shape 285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68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81" name="Shape 2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82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683" name="Shape 285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68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85" name="Shape 2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86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687" name="Shape 285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68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89" name="Shape 2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90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691" name="Shape 285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69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93" name="Shape 2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94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695" name="Shape 286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69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697" name="Shape 2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698" name="Shape 2"/>
        <xdr:cNvGrpSpPr/>
      </xdr:nvGrpSpPr>
      <xdr:grpSpPr>
        <a:xfrm>
          <a:off x="352425" y="2190750"/>
          <a:ext cx="38100" cy="0"/>
          <a:chOff x="5326950" y="3094680"/>
          <a:chExt cx="4991670" cy="685320"/>
        </a:xfrm>
      </xdr:grpSpPr>
      <xdr:grpSp>
        <xdr:nvGrpSpPr>
          <xdr:cNvPr id="3699" name="Shape 286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370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01" name="Shape 2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0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703" name="Shape 286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7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05" name="Shape 2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0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707" name="Shape 286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7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09" name="Shape 2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1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711" name="Shape 286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7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13" name="Shape 2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1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715" name="Shape 287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7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17" name="Shape 2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1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719" name="Shape 287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7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21" name="Shape 2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2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723" name="Shape 287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7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25" name="Shape 2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2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727" name="Shape 28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7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29" name="Shape 2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3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731" name="Shape 28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7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33" name="Shape 2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3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35" name="Shape 288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37" name="Shape 2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3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39" name="Shape 28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41" name="Shape 2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4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43" name="Shape 288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45" name="Shape 2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4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47" name="Shape 288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49" name="Shape 2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5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51" name="Shape 288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53" name="Shape 2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5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55" name="Shape 289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57" name="Shape 2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5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59" name="Shape 289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61" name="Shape 2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6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63" name="Shape 289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65" name="Shape 2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6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67" name="Shape 289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69" name="Shape 2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7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71" name="Shape 289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73" name="Shape 2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7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75" name="Shape 290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77" name="Shape 2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7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79" name="Shape 290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81" name="Shape 2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8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83" name="Shape 290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85" name="Shape 2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8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87" name="Shape 290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89" name="Shape 2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9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91" name="Shape 29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93" name="Shape 2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9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95" name="Shape 29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7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797" name="Shape 2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79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799" name="Shape 29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01" name="Shape 2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0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03" name="Shape 291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05" name="Shape 2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0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07" name="Shape 29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09" name="Shape 2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1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11" name="Shape 29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13" name="Shape 2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1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15" name="Shape 29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17" name="Shape 2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1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19" name="Shape 29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21" name="Shape 2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2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23" name="Shape 29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25" name="Shape 2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2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27" name="Shape 29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29" name="Shape 2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3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31" name="Shape 29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33" name="Shape 2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3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35" name="Shape 29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37" name="Shape 2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3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39" name="Shape 29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41" name="Shape 2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4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43" name="Shape 29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45" name="Shape 2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4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47" name="Shape 29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49" name="Shape 2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5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51" name="Shape 29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53" name="Shape 2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5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55" name="Shape 294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57" name="Shape 2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5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59" name="Shape 294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61" name="Shape 2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6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63" name="Shape 294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65" name="Shape 2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6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3867" name="Shape 29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38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69" name="Shape 2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7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871" name="Shape 294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8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73" name="Shape 2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7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875" name="Shape 295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8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77" name="Shape 2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7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879" name="Shape 295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8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81" name="Shape 2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8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883" name="Shape 295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8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85" name="Shape 2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8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887" name="Shape 295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8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89" name="Shape 2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9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891" name="Shape 295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8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93" name="Shape 2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9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895" name="Shape 296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8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897" name="Shape 2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89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3899" name="Shape 296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39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01" name="Shape 2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02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3903" name="Shape 296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390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05" name="Shape 2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06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3907" name="Shape 296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390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09" name="Shape 2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10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3911" name="Shape 296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391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13" name="Shape 2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14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3915" name="Shape 297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391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17" name="Shape 2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18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3919" name="Shape 297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392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21" name="Shape 2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22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3923" name="Shape 297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392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25" name="Shape 2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26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3927" name="Shape 297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392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29" name="Shape 2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30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3931" name="Shape 297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393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33" name="Shape 2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3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35" name="Shape 298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37" name="Shape 2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3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39" name="Shape 298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41" name="Shape 2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4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43" name="Shape 298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45" name="Shape 2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4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47" name="Shape 298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49" name="Shape 2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5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51" name="Shape 298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53" name="Shape 2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5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55" name="Shape 299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57" name="Shape 2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5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59" name="Shape 299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61" name="Shape 2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6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63" name="Shape 299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65" name="Shape 2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6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67" name="Shape 299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69" name="Shape 2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7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71" name="Shape 299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73" name="Shape 2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7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75" name="Shape 300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77" name="Shape 3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7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79" name="Shape 300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81" name="Shape 3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8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83" name="Shape 300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85" name="Shape 3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8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87" name="Shape 300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89" name="Shape 3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9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91" name="Shape 300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93" name="Shape 3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9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95" name="Shape 301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39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3997" name="Shape 3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399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3999" name="Shape 301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01" name="Shape 3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0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03" name="Shape 301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05" name="Shape 3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0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07" name="Shape 301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09" name="Shape 3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1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11" name="Shape 301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13" name="Shape 3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1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15" name="Shape 302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17" name="Shape 3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1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19" name="Shape 302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21" name="Shape 3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2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23" name="Shape 302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25" name="Shape 3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2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27" name="Shape 302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29" name="Shape 3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3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31" name="Shape 302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33" name="Shape 3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3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35" name="Shape 303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37" name="Shape 3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3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39" name="Shape 303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41" name="Shape 3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4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43" name="Shape 303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45" name="Shape 3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4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47" name="Shape 303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49" name="Shape 3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5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51" name="Shape 303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53" name="Shape 3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5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55" name="Shape 304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57" name="Shape 3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5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59" name="Shape 304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61" name="Shape 3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6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63" name="Shape 304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65" name="Shape 3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6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067" name="Shape 304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0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69" name="Shape 3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70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071" name="Shape 304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07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73" name="Shape 3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74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075" name="Shape 305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07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77" name="Shape 3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78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079" name="Shape 305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08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81" name="Shape 3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82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083" name="Shape 305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08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85" name="Shape 3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86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087" name="Shape 305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08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89" name="Shape 3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90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091" name="Shape 305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09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93" name="Shape 3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94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095" name="Shape 306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09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97" name="Shape 3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098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099" name="Shape 306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10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01" name="Shape 3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02" name="Shape 2"/>
        <xdr:cNvGrpSpPr/>
      </xdr:nvGrpSpPr>
      <xdr:grpSpPr>
        <a:xfrm>
          <a:off x="352425" y="2190750"/>
          <a:ext cx="38100" cy="0"/>
          <a:chOff x="5326950" y="2248860"/>
          <a:chExt cx="4991670" cy="1531140"/>
        </a:xfrm>
      </xdr:grpSpPr>
      <xdr:grpSp>
        <xdr:nvGrpSpPr>
          <xdr:cNvPr id="4103" name="Shape 3064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4104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05" name="Shape 3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0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07" name="Shape 306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09" name="Shape 3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1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11" name="Shape 306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13" name="Shape 3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1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15" name="Shape 307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17" name="Shape 3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1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19" name="Shape 307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21" name="Shape 3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2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23" name="Shape 307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25" name="Shape 3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2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27" name="Shape 30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29" name="Shape 3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30" name="Shape 2"/>
        <xdr:cNvGrpSpPr/>
      </xdr:nvGrpSpPr>
      <xdr:grpSpPr>
        <a:xfrm>
          <a:off x="352425" y="2190750"/>
          <a:ext cx="38100" cy="0"/>
          <a:chOff x="5326950" y="2248860"/>
          <a:chExt cx="4991670" cy="1531140"/>
        </a:xfrm>
      </xdr:grpSpPr>
      <xdr:grpSp>
        <xdr:nvGrpSpPr>
          <xdr:cNvPr id="4131" name="Shape 3078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4132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33" name="Shape 3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3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35" name="Shape 30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37" name="Shape 3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3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39" name="Shape 308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41" name="Shape 3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4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43" name="Shape 30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45" name="Shape 3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4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47" name="Shape 30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49" name="Shape 3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5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51" name="Shape 30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53" name="Shape 3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5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55" name="Shape 30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57" name="Shape 3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5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59" name="Shape 30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61" name="Shape 3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6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63" name="Shape 30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65" name="Shape 3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6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67" name="Shape 30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69" name="Shape 3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7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71" name="Shape 30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73" name="Shape 3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7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75" name="Shape 31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77" name="Shape 3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7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79" name="Shape 31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81" name="Shape 3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8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83" name="Shape 31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85" name="Shape 3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8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87" name="Shape 31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89" name="Shape 3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9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91" name="Shape 310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93" name="Shape 3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9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95" name="Shape 311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1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97" name="Shape 3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19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199" name="Shape 311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2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01" name="Shape 3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0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203" name="Shape 31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2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05" name="Shape 3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0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07" name="Shape 31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09" name="Shape 3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1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11" name="Shape 31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13" name="Shape 3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1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15" name="Shape 31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17" name="Shape 3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1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19" name="Shape 31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21" name="Shape 3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2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23" name="Shape 31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25" name="Shape 3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2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27" name="Shape 31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29" name="Shape 3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3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31" name="Shape 31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33" name="Shape 3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3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35" name="Shape 31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37" name="Shape 3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3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39" name="Shape 31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41" name="Shape 3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4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43" name="Shape 31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45" name="Shape 3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4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47" name="Shape 31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49" name="Shape 3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5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51" name="Shape 31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53" name="Shape 3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5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55" name="Shape 314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57" name="Shape 3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5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59" name="Shape 314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61" name="Shape 3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6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63" name="Shape 314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65" name="Shape 3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6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67" name="Shape 31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69" name="Shape 3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7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71" name="Shape 31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73" name="Shape 3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7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75" name="Shape 315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77" name="Shape 3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7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79" name="Shape 315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81" name="Shape 3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8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83" name="Shape 315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85" name="Shape 3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8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87" name="Shape 315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89" name="Shape 3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9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91" name="Shape 315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93" name="Shape 3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9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95" name="Shape 316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2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97" name="Shape 3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29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299" name="Shape 316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01" name="Shape 3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0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03" name="Shape 316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05" name="Shape 3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0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07" name="Shape 316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09" name="Shape 3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1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11" name="Shape 316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13" name="Shape 3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1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15" name="Shape 317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17" name="Shape 3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1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19" name="Shape 31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21" name="Shape 3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2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23" name="Shape 31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25" name="Shape 3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2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27" name="Shape 317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29" name="Shape 3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3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31" name="Shape 317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33" name="Shape 3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3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35" name="Shape 318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37" name="Shape 3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3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339" name="Shape 31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3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41" name="Shape 3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4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43" name="Shape 31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45" name="Shape 3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4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47" name="Shape 31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49" name="Shape 3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5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51" name="Shape 31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53" name="Shape 3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5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55" name="Shape 31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57" name="Shape 3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5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59" name="Shape 31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61" name="Shape 3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6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63" name="Shape 31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65" name="Shape 3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6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67" name="Shape 31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69" name="Shape 3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7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71" name="Shape 31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73" name="Shape 3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7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75" name="Shape 32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77" name="Shape 3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7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79" name="Shape 32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81" name="Shape 3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8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83" name="Shape 32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85" name="Shape 3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8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87" name="Shape 32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89" name="Shape 3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9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91" name="Shape 320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93" name="Shape 3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9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95" name="Shape 321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3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97" name="Shape 3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39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399" name="Shape 321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4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01" name="Shape 3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0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403" name="Shape 32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4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05" name="Shape 3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0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07" name="Shape 32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09" name="Shape 3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1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11" name="Shape 32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13" name="Shape 3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1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15" name="Shape 32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17" name="Shape 3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1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19" name="Shape 32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21" name="Shape 3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2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23" name="Shape 32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25" name="Shape 3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2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27" name="Shape 32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29" name="Shape 3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3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31" name="Shape 32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33" name="Shape 3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3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35" name="Shape 32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37" name="Shape 3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3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39" name="Shape 32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41" name="Shape 3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4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43" name="Shape 32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45" name="Shape 3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4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47" name="Shape 32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49" name="Shape 3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5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51" name="Shape 32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53" name="Shape 3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5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55" name="Shape 324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57" name="Shape 3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5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59" name="Shape 324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61" name="Shape 3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6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63" name="Shape 324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65" name="Shape 3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6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67" name="Shape 32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69" name="Shape 3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7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71" name="Shape 32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73" name="Shape 3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7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75" name="Shape 325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77" name="Shape 3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7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79" name="Shape 325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81" name="Shape 3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8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83" name="Shape 325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85" name="Shape 3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8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87" name="Shape 325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89" name="Shape 3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9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91" name="Shape 325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93" name="Shape 3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9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95" name="Shape 326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4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97" name="Shape 3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49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499" name="Shape 326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01" name="Shape 3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0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03" name="Shape 326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05" name="Shape 3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0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07" name="Shape 326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09" name="Shape 3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1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11" name="Shape 326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13" name="Shape 3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1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15" name="Shape 327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17" name="Shape 3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1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19" name="Shape 32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21" name="Shape 3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22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23" name="Shape 32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25" name="Shape 3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26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27" name="Shape 327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29" name="Shape 3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30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31" name="Shape 327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33" name="Shape 3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34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35" name="Shape 328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37" name="Shape 3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38" name="Shape 2"/>
        <xdr:cNvGrpSpPr/>
      </xdr:nvGrpSpPr>
      <xdr:grpSpPr>
        <a:xfrm>
          <a:off x="352425" y="2190750"/>
          <a:ext cx="38100" cy="0"/>
          <a:chOff x="5326950" y="3429960"/>
          <a:chExt cx="4991670" cy="350040"/>
        </a:xfrm>
      </xdr:grpSpPr>
      <xdr:grpSp>
        <xdr:nvGrpSpPr>
          <xdr:cNvPr id="4539" name="Shape 32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45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41" name="Shape 3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4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543" name="Shape 32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5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45" name="Shape 3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4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547" name="Shape 32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5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49" name="Shape 3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5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551" name="Shape 32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5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53" name="Shape 3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54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555" name="Shape 32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5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57" name="Shape 3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58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559" name="Shape 32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5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61" name="Shape 3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62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563" name="Shape 32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5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65" name="Shape 3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66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567" name="Shape 32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5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69" name="Shape 3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70" name="Shape 2"/>
        <xdr:cNvGrpSpPr/>
      </xdr:nvGrpSpPr>
      <xdr:grpSpPr>
        <a:xfrm>
          <a:off x="352425" y="2190750"/>
          <a:ext cx="38100" cy="0"/>
          <a:chOff x="5326950" y="3262320"/>
          <a:chExt cx="4991670" cy="517680"/>
        </a:xfrm>
      </xdr:grpSpPr>
      <xdr:grpSp>
        <xdr:nvGrpSpPr>
          <xdr:cNvPr id="4571" name="Shape 32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45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73" name="Shape 3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74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575" name="Shape 330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57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77" name="Shape 3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78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579" name="Shape 330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58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81" name="Shape 3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82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583" name="Shape 330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58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85" name="Shape 3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86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587" name="Shape 330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58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89" name="Shape 3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90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591" name="Shape 330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59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93" name="Shape 3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94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595" name="Shape 331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59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97" name="Shape 3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598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599" name="Shape 331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60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01" name="Shape 3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02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603" name="Shape 331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60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05" name="Shape 3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0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07" name="Shape 331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09" name="Shape 3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1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11" name="Shape 331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13" name="Shape 3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1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15" name="Shape 332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17" name="Shape 3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1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19" name="Shape 332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21" name="Shape 3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2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23" name="Shape 332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25" name="Shape 3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2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27" name="Shape 332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29" name="Shape 3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3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31" name="Shape 332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33" name="Shape 3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3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35" name="Shape 333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37" name="Shape 3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3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39" name="Shape 333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41" name="Shape 3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4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43" name="Shape 333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45" name="Shape 3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4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47" name="Shape 333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49" name="Shape 3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5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51" name="Shape 333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53" name="Shape 3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5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55" name="Shape 334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57" name="Shape 3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5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59" name="Shape 334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61" name="Shape 3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6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63" name="Shape 334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65" name="Shape 3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6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67" name="Shape 334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69" name="Shape 3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7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71" name="Shape 334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73" name="Shape 3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7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75" name="Shape 335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77" name="Shape 3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7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79" name="Shape 335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81" name="Shape 3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8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83" name="Shape 335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85" name="Shape 3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8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87" name="Shape 335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89" name="Shape 3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9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91" name="Shape 335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93" name="Shape 3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9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95" name="Shape 336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6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97" name="Shape 3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69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699" name="Shape 336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01" name="Shape 3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0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03" name="Shape 336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05" name="Shape 3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0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07" name="Shape 336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09" name="Shape 3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1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11" name="Shape 336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13" name="Shape 3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1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15" name="Shape 337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17" name="Shape 3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1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19" name="Shape 337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21" name="Shape 3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22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23" name="Shape 337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25" name="Shape 3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26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27" name="Shape 337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29" name="Shape 3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30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31" name="Shape 337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33" name="Shape 3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34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35" name="Shape 338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37" name="Shape 3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38" name="Shape 2"/>
        <xdr:cNvGrpSpPr/>
      </xdr:nvGrpSpPr>
      <xdr:grpSpPr>
        <a:xfrm>
          <a:off x="352425" y="2190750"/>
          <a:ext cx="38100" cy="0"/>
          <a:chOff x="5326950" y="3765240"/>
          <a:chExt cx="4991670" cy="14760"/>
        </a:xfrm>
      </xdr:grpSpPr>
      <xdr:grpSp>
        <xdr:nvGrpSpPr>
          <xdr:cNvPr id="4739" name="Shape 338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47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41" name="Shape 3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42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743" name="Shape 338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74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45" name="Shape 3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46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747" name="Shape 338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74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49" name="Shape 3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50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751" name="Shape 338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75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53" name="Shape 3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54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755" name="Shape 339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75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57" name="Shape 3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58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759" name="Shape 339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76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61" name="Shape 3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62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763" name="Shape 339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76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65" name="Shape 3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66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767" name="Shape 339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76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69" name="Shape 3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70" name="Shape 2"/>
        <xdr:cNvGrpSpPr/>
      </xdr:nvGrpSpPr>
      <xdr:grpSpPr>
        <a:xfrm>
          <a:off x="352425" y="2190750"/>
          <a:ext cx="38100" cy="0"/>
          <a:chOff x="5326950" y="3597600"/>
          <a:chExt cx="4991670" cy="182400"/>
        </a:xfrm>
      </xdr:grpSpPr>
      <xdr:grpSp>
        <xdr:nvGrpSpPr>
          <xdr:cNvPr id="4771" name="Shape 339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477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73" name="Shape 3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74" name="Shape 2"/>
        <xdr:cNvGrpSpPr/>
      </xdr:nvGrpSpPr>
      <xdr:grpSpPr>
        <a:xfrm>
          <a:off x="352425" y="2190750"/>
          <a:ext cx="38100" cy="0"/>
          <a:chOff x="5326950" y="2248860"/>
          <a:chExt cx="4991670" cy="1531140"/>
        </a:xfrm>
      </xdr:grpSpPr>
      <xdr:grpSp>
        <xdr:nvGrpSpPr>
          <xdr:cNvPr id="4775" name="Shape 3400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4776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77" name="Shape 3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78" name="Shape 2"/>
        <xdr:cNvGrpSpPr/>
      </xdr:nvGrpSpPr>
      <xdr:grpSpPr>
        <a:xfrm>
          <a:off x="352425" y="2190750"/>
          <a:ext cx="38100" cy="0"/>
          <a:chOff x="5326950" y="2248860"/>
          <a:chExt cx="4991670" cy="1531140"/>
        </a:xfrm>
      </xdr:grpSpPr>
      <xdr:grpSp>
        <xdr:nvGrpSpPr>
          <xdr:cNvPr id="4779" name="Shape 3402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4780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81" name="Shape 3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82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783" name="Shape 340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78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85" name="Shape 3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86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787" name="Shape 340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78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89" name="Shape 3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90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791" name="Shape 340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79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93" name="Shape 3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94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795" name="Shape 341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79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97" name="Shape 3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798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799" name="Shape 341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80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01" name="Shape 3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02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803" name="Shape 341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80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05" name="Shape 3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06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807" name="Shape 341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80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09" name="Shape 3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10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811" name="Shape 341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81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13" name="Shape 3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1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15" name="Shape 34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17" name="Shape 3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1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19" name="Shape 34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21" name="Shape 3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2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23" name="Shape 34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25" name="Shape 3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2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27" name="Shape 34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29" name="Shape 3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3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31" name="Shape 34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33" name="Shape 3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3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35" name="Shape 34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37" name="Shape 3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3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39" name="Shape 34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41" name="Shape 3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4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43" name="Shape 34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45" name="Shape 3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4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47" name="Shape 34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49" name="Shape 3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5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51" name="Shape 34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53" name="Shape 3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5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55" name="Shape 34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57" name="Shape 3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5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59" name="Shape 34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61" name="Shape 3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6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63" name="Shape 34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65" name="Shape 3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6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67" name="Shape 34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69" name="Shape 3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7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71" name="Shape 34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73" name="Shape 3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7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75" name="Shape 34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77" name="Shape 3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7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79" name="Shape 34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81" name="Shape 3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8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83" name="Shape 34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85" name="Shape 3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8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87" name="Shape 345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89" name="Shape 3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9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91" name="Shape 345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93" name="Shape 3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9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95" name="Shape 346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8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97" name="Shape 3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89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899" name="Shape 346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01" name="Shape 3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0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03" name="Shape 346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05" name="Shape 3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0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07" name="Shape 346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09" name="Shape 3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1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11" name="Shape 346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13" name="Shape 3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1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15" name="Shape 347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17" name="Shape 3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1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19" name="Shape 347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21" name="Shape 3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2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23" name="Shape 347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25" name="Shape 3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2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27" name="Shape 347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29" name="Shape 3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3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31" name="Shape 347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33" name="Shape 3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3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35" name="Shape 348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37" name="Shape 3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3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39" name="Shape 348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41" name="Shape 3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4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43" name="Shape 348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45" name="Shape 3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4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47" name="Shape 348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49" name="Shape 3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50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951" name="Shape 348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95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53" name="Shape 3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54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955" name="Shape 349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95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57" name="Shape 3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58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959" name="Shape 349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96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61" name="Shape 3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62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963" name="Shape 349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96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65" name="Shape 3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66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967" name="Shape 349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96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69" name="Shape 3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70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971" name="Shape 349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97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73" name="Shape 3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74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975" name="Shape 350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97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77" name="Shape 3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78" name="Shape 2"/>
        <xdr:cNvGrpSpPr/>
      </xdr:nvGrpSpPr>
      <xdr:grpSpPr>
        <a:xfrm>
          <a:off x="352425" y="2190750"/>
          <a:ext cx="38100" cy="0"/>
          <a:chOff x="5326950" y="2942280"/>
          <a:chExt cx="5006910" cy="837720"/>
        </a:xfrm>
      </xdr:grpSpPr>
      <xdr:grpSp>
        <xdr:nvGrpSpPr>
          <xdr:cNvPr id="4979" name="Shape 350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498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81" name="Shape 3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8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83" name="Shape 35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85" name="Shape 3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8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87" name="Shape 35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89" name="Shape 3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9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91" name="Shape 35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93" name="Shape 3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9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95" name="Shape 35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49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97" name="Shape 3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499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4999" name="Shape 35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0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01" name="Shape 3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0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003" name="Shape 35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0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05" name="Shape 3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0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007" name="Shape 35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0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09" name="Shape 3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1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011" name="Shape 35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0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13" name="Shape 3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1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15" name="Shape 35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17" name="Shape 3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1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19" name="Shape 35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21" name="Shape 3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2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23" name="Shape 352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25" name="Shape 3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2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27" name="Shape 352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29" name="Shape 3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3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31" name="Shape 352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33" name="Shape 3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3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35" name="Shape 353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37" name="Shape 3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3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39" name="Shape 353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41" name="Shape 3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4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43" name="Shape 353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45" name="Shape 3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4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47" name="Shape 353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49" name="Shape 3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5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51" name="Shape 353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53" name="Shape 3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5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55" name="Shape 354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57" name="Shape 3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5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59" name="Shape 354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61" name="Shape 3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6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63" name="Shape 354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65" name="Shape 3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6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67" name="Shape 354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69" name="Shape 3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7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71" name="Shape 35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73" name="Shape 3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7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75" name="Shape 35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77" name="Shape 3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7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79" name="Shape 35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81" name="Shape 3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8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83" name="Shape 355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85" name="Shape 3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8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87" name="Shape 35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89" name="Shape 3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9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91" name="Shape 35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93" name="Shape 3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9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95" name="Shape 35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0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97" name="Shape 3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09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099" name="Shape 35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01" name="Shape 3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0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03" name="Shape 35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05" name="Shape 3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0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07" name="Shape 35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09" name="Shape 3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1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11" name="Shape 35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13" name="Shape 3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1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15" name="Shape 35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17" name="Shape 3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1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19" name="Shape 35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21" name="Shape 3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2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23" name="Shape 35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25" name="Shape 3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2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27" name="Shape 35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29" name="Shape 3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3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31" name="Shape 35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33" name="Shape 3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3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35" name="Shape 35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37" name="Shape 3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3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39" name="Shape 35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41" name="Shape 3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4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43" name="Shape 35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45" name="Shape 3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4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147" name="Shape 35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1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49" name="Shape 3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5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151" name="Shape 358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1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53" name="Shape 3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5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155" name="Shape 359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1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57" name="Shape 3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5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159" name="Shape 359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1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61" name="Shape 3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6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163" name="Shape 359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1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65" name="Shape 3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6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167" name="Shape 359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1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69" name="Shape 3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7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171" name="Shape 35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1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73" name="Shape 3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7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175" name="Shape 36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1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77" name="Shape 3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7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179" name="Shape 36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1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81" name="Shape 3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82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183" name="Shape 360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1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85" name="Shape 3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86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187" name="Shape 360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18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89" name="Shape 3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90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191" name="Shape 360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19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93" name="Shape 3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94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195" name="Shape 361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19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97" name="Shape 3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198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199" name="Shape 361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20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01" name="Shape 3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02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203" name="Shape 361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20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05" name="Shape 3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06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207" name="Shape 361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20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09" name="Shape 3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10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211" name="Shape 361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21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13" name="Shape 3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1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15" name="Shape 362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17" name="Shape 3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1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19" name="Shape 362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21" name="Shape 3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2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23" name="Shape 362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25" name="Shape 3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2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27" name="Shape 362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29" name="Shape 3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3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31" name="Shape 362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33" name="Shape 3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3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35" name="Shape 363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37" name="Shape 3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3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39" name="Shape 363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41" name="Shape 3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4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43" name="Shape 363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45" name="Shape 3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4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47" name="Shape 363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49" name="Shape 3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5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51" name="Shape 363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53" name="Shape 3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5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55" name="Shape 364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57" name="Shape 3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5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59" name="Shape 364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61" name="Shape 3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6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63" name="Shape 364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65" name="Shape 3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6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67" name="Shape 364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69" name="Shape 3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7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71" name="Shape 364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73" name="Shape 3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7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75" name="Shape 365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77" name="Shape 3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7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79" name="Shape 365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81" name="Shape 3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8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83" name="Shape 365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85" name="Shape 3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8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87" name="Shape 365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89" name="Shape 3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9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91" name="Shape 365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93" name="Shape 3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9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95" name="Shape 366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2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97" name="Shape 3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29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299" name="Shape 366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01" name="Shape 3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0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03" name="Shape 366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05" name="Shape 3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0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07" name="Shape 366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09" name="Shape 3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1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11" name="Shape 366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13" name="Shape 3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1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15" name="Shape 367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17" name="Shape 3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1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19" name="Shape 367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21" name="Shape 3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2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23" name="Shape 367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25" name="Shape 3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2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27" name="Shape 367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29" name="Shape 3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3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31" name="Shape 367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33" name="Shape 3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3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35" name="Shape 368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37" name="Shape 3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3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39" name="Shape 368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41" name="Shape 3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4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43" name="Shape 368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45" name="Shape 3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4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347" name="Shape 36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3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49" name="Shape 3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50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351" name="Shape 368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35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53" name="Shape 3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54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355" name="Shape 369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35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57" name="Shape 3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58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359" name="Shape 369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36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61" name="Shape 3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62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363" name="Shape 369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36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65" name="Shape 3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66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367" name="Shape 369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36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69" name="Shape 3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70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371" name="Shape 369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37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73" name="Shape 3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74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375" name="Shape 370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3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77" name="Shape 3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78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379" name="Shape 370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3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81" name="Shape 3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82" name="Shape 2"/>
        <xdr:cNvGrpSpPr/>
      </xdr:nvGrpSpPr>
      <xdr:grpSpPr>
        <a:xfrm>
          <a:off x="352425" y="2190750"/>
          <a:ext cx="38100" cy="0"/>
          <a:chOff x="5326950" y="2027880"/>
          <a:chExt cx="5006910" cy="1752120"/>
        </a:xfrm>
      </xdr:grpSpPr>
      <xdr:grpSp>
        <xdr:nvGrpSpPr>
          <xdr:cNvPr id="5383" name="Shape 3704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5384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85" name="Shape 3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8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387" name="Shape 37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3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89" name="Shape 3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9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391" name="Shape 37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3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93" name="Shape 3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9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395" name="Shape 37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3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97" name="Shape 3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39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399" name="Shape 37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01" name="Shape 3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0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03" name="Shape 37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05" name="Shape 3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0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07" name="Shape 37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09" name="Shape 3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10" name="Shape 2"/>
        <xdr:cNvGrpSpPr/>
      </xdr:nvGrpSpPr>
      <xdr:grpSpPr>
        <a:xfrm>
          <a:off x="352425" y="2190750"/>
          <a:ext cx="38100" cy="0"/>
          <a:chOff x="5326950" y="2027880"/>
          <a:chExt cx="5006910" cy="1752120"/>
        </a:xfrm>
      </xdr:grpSpPr>
      <xdr:grpSp>
        <xdr:nvGrpSpPr>
          <xdr:cNvPr id="5411" name="Shape 3718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5412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13" name="Shape 3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1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15" name="Shape 37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17" name="Shape 3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1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19" name="Shape 37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21" name="Shape 3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2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23" name="Shape 37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25" name="Shape 3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2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27" name="Shape 37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29" name="Shape 3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3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31" name="Shape 37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33" name="Shape 3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3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35" name="Shape 37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37" name="Shape 3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3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39" name="Shape 37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41" name="Shape 3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4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43" name="Shape 37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45" name="Shape 3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4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47" name="Shape 37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49" name="Shape 3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5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51" name="Shape 37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53" name="Shape 3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5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55" name="Shape 37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57" name="Shape 3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5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59" name="Shape 37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61" name="Shape 3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6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63" name="Shape 37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65" name="Shape 3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6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67" name="Shape 37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69" name="Shape 3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7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71" name="Shape 37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73" name="Shape 3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7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75" name="Shape 37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77" name="Shape 3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7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79" name="Shape 37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81" name="Shape 3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8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483" name="Shape 37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4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85" name="Shape 3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8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487" name="Shape 37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4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89" name="Shape 3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9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491" name="Shape 37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4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93" name="Shape 3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9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495" name="Shape 37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4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97" name="Shape 3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49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499" name="Shape 37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01" name="Shape 3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0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03" name="Shape 37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05" name="Shape 3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0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07" name="Shape 37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09" name="Shape 3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1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11" name="Shape 37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13" name="Shape 3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1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15" name="Shape 37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17" name="Shape 3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1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19" name="Shape 37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21" name="Shape 3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2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23" name="Shape 37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25" name="Shape 3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2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27" name="Shape 37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29" name="Shape 3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3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31" name="Shape 37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33" name="Shape 3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3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35" name="Shape 37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37" name="Shape 3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3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39" name="Shape 37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41" name="Shape 3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4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43" name="Shape 37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45" name="Shape 3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4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47" name="Shape 37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49" name="Shape 3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5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51" name="Shape 37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53" name="Shape 3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5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55" name="Shape 37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57" name="Shape 3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5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59" name="Shape 37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61" name="Shape 3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6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63" name="Shape 37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65" name="Shape 3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6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67" name="Shape 37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69" name="Shape 3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7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71" name="Shape 37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73" name="Shape 3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7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75" name="Shape 38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77" name="Shape 3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7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79" name="Shape 38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81" name="Shape 3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8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83" name="Shape 38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85" name="Shape 3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8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87" name="Shape 38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89" name="Shape 3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9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91" name="Shape 38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93" name="Shape 3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9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95" name="Shape 38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5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97" name="Shape 3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9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599" name="Shape 38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01" name="Shape 3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0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03" name="Shape 38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05" name="Shape 3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0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07" name="Shape 38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09" name="Shape 3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1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11" name="Shape 381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13" name="Shape 3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1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15" name="Shape 38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17" name="Shape 3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1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19" name="Shape 38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21" name="Shape 3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2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23" name="Shape 38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25" name="Shape 3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2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27" name="Shape 38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29" name="Shape 3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3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31" name="Shape 38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33" name="Shape 3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3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35" name="Shape 38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37" name="Shape 3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3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39" name="Shape 38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41" name="Shape 3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4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43" name="Shape 38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45" name="Shape 3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4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47" name="Shape 38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49" name="Shape 3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5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51" name="Shape 38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53" name="Shape 3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5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55" name="Shape 38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57" name="Shape 3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5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59" name="Shape 38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61" name="Shape 3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6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63" name="Shape 38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65" name="Shape 3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6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67" name="Shape 38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69" name="Shape 3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7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71" name="Shape 38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73" name="Shape 3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7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75" name="Shape 38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77" name="Shape 3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7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79" name="Shape 38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81" name="Shape 3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8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683" name="Shape 38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6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85" name="Shape 3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8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87" name="Shape 38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89" name="Shape 3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9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91" name="Shape 38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93" name="Shape 3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9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95" name="Shape 38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6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97" name="Shape 3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9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699" name="Shape 38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01" name="Shape 3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0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03" name="Shape 38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05" name="Shape 3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0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07" name="Shape 38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09" name="Shape 3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1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11" name="Shape 38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13" name="Shape 3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1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15" name="Shape 38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17" name="Shape 3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1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19" name="Shape 38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21" name="Shape 3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2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23" name="Shape 38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25" name="Shape 3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2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27" name="Shape 38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29" name="Shape 3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3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31" name="Shape 38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33" name="Shape 3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3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35" name="Shape 38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37" name="Shape 3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3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39" name="Shape 38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41" name="Shape 3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4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43" name="Shape 38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45" name="Shape 3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4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47" name="Shape 38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49" name="Shape 3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5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51" name="Shape 38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53" name="Shape 3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5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55" name="Shape 38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57" name="Shape 3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5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59" name="Shape 38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61" name="Shape 3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6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63" name="Shape 38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65" name="Shape 3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6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67" name="Shape 38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69" name="Shape 3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7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71" name="Shape 38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73" name="Shape 3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7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75" name="Shape 39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77" name="Shape 3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7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79" name="Shape 39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81" name="Shape 3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8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83" name="Shape 39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85" name="Shape 3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8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87" name="Shape 39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89" name="Shape 3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9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91" name="Shape 39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93" name="Shape 3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9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95" name="Shape 39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7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97" name="Shape 3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9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799" name="Shape 39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8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01" name="Shape 3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02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803" name="Shape 39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8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05" name="Shape 3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06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807" name="Shape 39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8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09" name="Shape 3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10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811" name="Shape 391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8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13" name="Shape 3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14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815" name="Shape 39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8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17" name="Shape 3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18" name="Shape 2"/>
        <xdr:cNvGrpSpPr/>
      </xdr:nvGrpSpPr>
      <xdr:grpSpPr>
        <a:xfrm>
          <a:off x="352425" y="2190750"/>
          <a:ext cx="38100" cy="0"/>
          <a:chOff x="5326950" y="3323280"/>
          <a:chExt cx="5006910" cy="456720"/>
        </a:xfrm>
      </xdr:grpSpPr>
      <xdr:grpSp>
        <xdr:nvGrpSpPr>
          <xdr:cNvPr id="5819" name="Shape 39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58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21" name="Shape 3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2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823" name="Shape 39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8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25" name="Shape 3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2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827" name="Shape 39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8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29" name="Shape 3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3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831" name="Shape 39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8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33" name="Shape 3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34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835" name="Shape 39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8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37" name="Shape 3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38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839" name="Shape 39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8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41" name="Shape 3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42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843" name="Shape 39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8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45" name="Shape 3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46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847" name="Shape 39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8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49" name="Shape 3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50" name="Shape 2"/>
        <xdr:cNvGrpSpPr/>
      </xdr:nvGrpSpPr>
      <xdr:grpSpPr>
        <a:xfrm>
          <a:off x="352425" y="2190750"/>
          <a:ext cx="38100" cy="0"/>
          <a:chOff x="5326950" y="3132780"/>
          <a:chExt cx="5006910" cy="647220"/>
        </a:xfrm>
      </xdr:grpSpPr>
      <xdr:grpSp>
        <xdr:nvGrpSpPr>
          <xdr:cNvPr id="5851" name="Shape 39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58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53" name="Shape 3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54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855" name="Shape 394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5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57" name="Shape 3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58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859" name="Shape 394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6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61" name="Shape 3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62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863" name="Shape 394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6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65" name="Shape 3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66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867" name="Shape 394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6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69" name="Shape 3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70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871" name="Shape 394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7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73" name="Shape 3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74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875" name="Shape 395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77" name="Shape 3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78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879" name="Shape 395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81" name="Shape 3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82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5883" name="Shape 395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58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85" name="Shape 3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8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887" name="Shape 395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8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89" name="Shape 3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9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891" name="Shape 395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8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93" name="Shape 3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9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895" name="Shape 396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8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97" name="Shape 3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9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899" name="Shape 396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01" name="Shape 3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0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03" name="Shape 396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05" name="Shape 3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0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07" name="Shape 396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09" name="Shape 3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1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11" name="Shape 396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13" name="Shape 3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1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15" name="Shape 397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17" name="Shape 3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1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19" name="Shape 397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21" name="Shape 3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2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23" name="Shape 397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25" name="Shape 3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2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27" name="Shape 397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29" name="Shape 3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3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31" name="Shape 397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33" name="Shape 3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3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35" name="Shape 398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37" name="Shape 3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3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39" name="Shape 398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41" name="Shape 3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4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43" name="Shape 398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45" name="Shape 3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4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47" name="Shape 39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49" name="Shape 3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5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51" name="Shape 398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53" name="Shape 3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5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55" name="Shape 399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57" name="Shape 3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5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59" name="Shape 399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61" name="Shape 3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6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63" name="Shape 399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65" name="Shape 3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6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67" name="Shape 399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69" name="Shape 3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7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71" name="Shape 399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73" name="Shape 3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7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75" name="Shape 400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77" name="Shape 4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7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79" name="Shape 400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81" name="Shape 4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8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83" name="Shape 400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85" name="Shape 4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8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87" name="Shape 400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89" name="Shape 4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9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91" name="Shape 400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93" name="Shape 4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9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95" name="Shape 401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59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97" name="Shape 4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9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5999" name="Shape 401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60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01" name="Shape 4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02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6003" name="Shape 401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60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05" name="Shape 4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06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6007" name="Shape 401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60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09" name="Shape 4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10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6011" name="Shape 401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60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13" name="Shape 4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14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6015" name="Shape 402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60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17" name="Shape 4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18" name="Shape 2"/>
        <xdr:cNvGrpSpPr/>
      </xdr:nvGrpSpPr>
      <xdr:grpSpPr>
        <a:xfrm>
          <a:off x="352425" y="2190750"/>
          <a:ext cx="38100" cy="0"/>
          <a:chOff x="5326950" y="3704280"/>
          <a:chExt cx="5006910" cy="75720"/>
        </a:xfrm>
      </xdr:grpSpPr>
      <xdr:grpSp>
        <xdr:nvGrpSpPr>
          <xdr:cNvPr id="6019" name="Shape 402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60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21" name="Shape 4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22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6023" name="Shape 402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2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25" name="Shape 4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26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6027" name="Shape 402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2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29" name="Shape 4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30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6031" name="Shape 402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3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33" name="Shape 4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34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6035" name="Shape 403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3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37" name="Shape 4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38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6039" name="Shape 403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4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41" name="Shape 4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42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6043" name="Shape 403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4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45" name="Shape 4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46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6047" name="Shape 403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4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49" name="Shape 4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50" name="Shape 2"/>
        <xdr:cNvGrpSpPr/>
      </xdr:nvGrpSpPr>
      <xdr:grpSpPr>
        <a:xfrm>
          <a:off x="352425" y="2190750"/>
          <a:ext cx="38100" cy="0"/>
          <a:chOff x="5326950" y="3513780"/>
          <a:chExt cx="5006910" cy="266220"/>
        </a:xfrm>
      </xdr:grpSpPr>
      <xdr:grpSp>
        <xdr:nvGrpSpPr>
          <xdr:cNvPr id="6051" name="Shape 403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605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53" name="Shape 4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54" name="Shape 2"/>
        <xdr:cNvGrpSpPr/>
      </xdr:nvGrpSpPr>
      <xdr:grpSpPr>
        <a:xfrm>
          <a:off x="352425" y="2190750"/>
          <a:ext cx="38100" cy="0"/>
          <a:chOff x="5326950" y="2027880"/>
          <a:chExt cx="5006910" cy="1752120"/>
        </a:xfrm>
      </xdr:grpSpPr>
      <xdr:grpSp>
        <xdr:nvGrpSpPr>
          <xdr:cNvPr id="6055" name="Shape 4040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6056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57" name="Shape 4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58" name="Shape 2"/>
        <xdr:cNvGrpSpPr/>
      </xdr:nvGrpSpPr>
      <xdr:grpSpPr>
        <a:xfrm>
          <a:off x="352425" y="2190750"/>
          <a:ext cx="38100" cy="0"/>
          <a:chOff x="5326950" y="2027880"/>
          <a:chExt cx="5006910" cy="1752120"/>
        </a:xfrm>
      </xdr:grpSpPr>
      <xdr:grpSp>
        <xdr:nvGrpSpPr>
          <xdr:cNvPr id="6059" name="Shape 4042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6060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61" name="Shape 4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-19050</xdr:colOff>
      <xdr:row>8</xdr:row>
      <xdr:rowOff>0</xdr:rowOff>
    </xdr:from>
    <xdr:ext cx="38100" cy="0"/>
    <xdr:grpSp>
      <xdr:nvGrpSpPr>
        <xdr:cNvPr id="2" name="Shape 2"/>
        <xdr:cNvGrpSpPr/>
      </xdr:nvGrpSpPr>
      <xdr:grpSpPr>
        <a:xfrm>
          <a:off x="2505075" y="2276475"/>
          <a:ext cx="38100" cy="0"/>
          <a:chOff x="5326950" y="3108015"/>
          <a:chExt cx="2835210" cy="671985"/>
        </a:xfrm>
      </xdr:grpSpPr>
      <xdr:grpSp>
        <xdr:nvGrpSpPr>
          <xdr:cNvPr id="4044" name="Shape 4044"/>
          <xdr:cNvGrpSpPr/>
        </xdr:nvGrpSpPr>
        <xdr:grpSpPr>
          <a:xfrm>
            <a:off x="5326950" y="3108015"/>
            <a:ext cx="2835210" cy="671985"/>
            <a:chOff x="2510790" y="3780000"/>
            <a:chExt cx="2835210" cy="671985"/>
          </a:xfrm>
        </xdr:grpSpPr>
        <xdr:sp macro="" textlink="">
          <xdr:nvSpPr>
            <xdr:cNvPr id="4" name="Shape 4"/>
            <xdr:cNvSpPr/>
          </xdr:nvSpPr>
          <xdr:spPr>
            <a:xfrm>
              <a:off x="2510790" y="44519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45" name="Shape 4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3" name="Shape 2"/>
        <xdr:cNvGrpSpPr/>
      </xdr:nvGrpSpPr>
      <xdr:grpSpPr>
        <a:xfrm>
          <a:off x="2505075" y="2276475"/>
          <a:ext cx="38100" cy="0"/>
          <a:chOff x="5326950" y="3108015"/>
          <a:chExt cx="2835210" cy="671985"/>
        </a:xfrm>
      </xdr:grpSpPr>
      <xdr:grpSp>
        <xdr:nvGrpSpPr>
          <xdr:cNvPr id="4046" name="Shape 4046"/>
          <xdr:cNvGrpSpPr/>
        </xdr:nvGrpSpPr>
        <xdr:grpSpPr>
          <a:xfrm>
            <a:off x="5326950" y="3108015"/>
            <a:ext cx="2835210" cy="671985"/>
            <a:chOff x="2510790" y="3780000"/>
            <a:chExt cx="2835210" cy="671985"/>
          </a:xfrm>
        </xdr:grpSpPr>
        <xdr:sp macro="" textlink="">
          <xdr:nvSpPr>
            <xdr:cNvPr id="5" name="Shape 4"/>
            <xdr:cNvSpPr/>
          </xdr:nvSpPr>
          <xdr:spPr>
            <a:xfrm>
              <a:off x="2510790" y="44519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47" name="Shape 4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" name="Shape 2"/>
        <xdr:cNvGrpSpPr/>
      </xdr:nvGrpSpPr>
      <xdr:grpSpPr>
        <a:xfrm>
          <a:off x="2505075" y="2276475"/>
          <a:ext cx="38100" cy="0"/>
          <a:chOff x="5326950" y="3780000"/>
          <a:chExt cx="2835210" cy="632940"/>
        </a:xfrm>
      </xdr:grpSpPr>
      <xdr:grpSp>
        <xdr:nvGrpSpPr>
          <xdr:cNvPr id="4048" name="Shape 4048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7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49" name="Shape 4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8" name="Shape 2"/>
        <xdr:cNvGrpSpPr/>
      </xdr:nvGrpSpPr>
      <xdr:grpSpPr>
        <a:xfrm>
          <a:off x="2505075" y="2276475"/>
          <a:ext cx="38100" cy="0"/>
          <a:chOff x="5326950" y="3780000"/>
          <a:chExt cx="2835210" cy="632940"/>
        </a:xfrm>
      </xdr:grpSpPr>
      <xdr:grpSp>
        <xdr:nvGrpSpPr>
          <xdr:cNvPr id="4050" name="Shape 4050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9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51" name="Shape 4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0" name="Shape 2"/>
        <xdr:cNvGrpSpPr/>
      </xdr:nvGrpSpPr>
      <xdr:grpSpPr>
        <a:xfrm>
          <a:off x="2505075" y="2276475"/>
          <a:ext cx="38100" cy="0"/>
          <a:chOff x="5326950" y="3780000"/>
          <a:chExt cx="2835210" cy="632940"/>
        </a:xfrm>
      </xdr:grpSpPr>
      <xdr:grpSp>
        <xdr:nvGrpSpPr>
          <xdr:cNvPr id="4052" name="Shape 4052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1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53" name="Shape 4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2" name="Shape 2"/>
        <xdr:cNvGrpSpPr/>
      </xdr:nvGrpSpPr>
      <xdr:grpSpPr>
        <a:xfrm>
          <a:off x="2505075" y="2276475"/>
          <a:ext cx="38100" cy="0"/>
          <a:chOff x="5326950" y="3780000"/>
          <a:chExt cx="2835210" cy="632940"/>
        </a:xfrm>
      </xdr:grpSpPr>
      <xdr:grpSp>
        <xdr:nvGrpSpPr>
          <xdr:cNvPr id="4054" name="Shape 4054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55" name="Shape 4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4" name="Shape 2"/>
        <xdr:cNvGrpSpPr/>
      </xdr:nvGrpSpPr>
      <xdr:grpSpPr>
        <a:xfrm>
          <a:off x="2505075" y="2276475"/>
          <a:ext cx="38100" cy="0"/>
          <a:chOff x="5326950" y="3780000"/>
          <a:chExt cx="2835210" cy="632940"/>
        </a:xfrm>
      </xdr:grpSpPr>
      <xdr:grpSp>
        <xdr:nvGrpSpPr>
          <xdr:cNvPr id="4056" name="Shape 4056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5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57" name="Shape 4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6" name="Shape 2"/>
        <xdr:cNvGrpSpPr/>
      </xdr:nvGrpSpPr>
      <xdr:grpSpPr>
        <a:xfrm>
          <a:off x="2505075" y="2276475"/>
          <a:ext cx="38100" cy="0"/>
          <a:chOff x="5326950" y="3780000"/>
          <a:chExt cx="2835210" cy="632940"/>
        </a:xfrm>
      </xdr:grpSpPr>
      <xdr:grpSp>
        <xdr:nvGrpSpPr>
          <xdr:cNvPr id="4058" name="Shape 4058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7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59" name="Shape 4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8" name="Shape 2"/>
        <xdr:cNvGrpSpPr/>
      </xdr:nvGrpSpPr>
      <xdr:grpSpPr>
        <a:xfrm>
          <a:off x="2505075" y="2276475"/>
          <a:ext cx="38100" cy="0"/>
          <a:chOff x="5326950" y="3780000"/>
          <a:chExt cx="2835210" cy="632940"/>
        </a:xfrm>
      </xdr:grpSpPr>
      <xdr:grpSp>
        <xdr:nvGrpSpPr>
          <xdr:cNvPr id="4060" name="Shape 4060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9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61" name="Shape 4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0" name="Shape 2"/>
        <xdr:cNvGrpSpPr/>
      </xdr:nvGrpSpPr>
      <xdr:grpSpPr>
        <a:xfrm>
          <a:off x="2505075" y="2276475"/>
          <a:ext cx="38100" cy="0"/>
          <a:chOff x="5326950" y="3780000"/>
          <a:chExt cx="2835210" cy="632940"/>
        </a:xfrm>
      </xdr:grpSpPr>
      <xdr:grpSp>
        <xdr:nvGrpSpPr>
          <xdr:cNvPr id="4062" name="Shape 4062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21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63" name="Shape 4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2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064" name="Shape 406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23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65" name="Shape 4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4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066" name="Shape 406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25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67" name="Shape 4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6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068" name="Shape 406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27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69" name="Shape 4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070" name="Shape 407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29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71" name="Shape 4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072" name="Shape 407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31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73" name="Shape 4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32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074" name="Shape 407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033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75" name="Shape 4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34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076" name="Shape 407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035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77" name="Shape 4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36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078" name="Shape 407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037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79" name="Shape 4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38" name="Shape 2"/>
        <xdr:cNvGrpSpPr/>
      </xdr:nvGrpSpPr>
      <xdr:grpSpPr>
        <a:xfrm>
          <a:off x="352425" y="2276475"/>
          <a:ext cx="38100" cy="0"/>
          <a:chOff x="5326950" y="3780000"/>
          <a:chExt cx="4991670" cy="251940"/>
        </a:xfrm>
      </xdr:grpSpPr>
      <xdr:grpSp>
        <xdr:nvGrpSpPr>
          <xdr:cNvPr id="4080" name="Shape 4080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4039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81" name="Shape 4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40" name="Shape 2"/>
        <xdr:cNvGrpSpPr/>
      </xdr:nvGrpSpPr>
      <xdr:grpSpPr>
        <a:xfrm>
          <a:off x="352425" y="2276475"/>
          <a:ext cx="38100" cy="0"/>
          <a:chOff x="5326950" y="3780000"/>
          <a:chExt cx="4991670" cy="251940"/>
        </a:xfrm>
      </xdr:grpSpPr>
      <xdr:grpSp>
        <xdr:nvGrpSpPr>
          <xdr:cNvPr id="4082" name="Shape 4082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4041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83" name="Shape 4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42" name="Shape 2"/>
        <xdr:cNvGrpSpPr/>
      </xdr:nvGrpSpPr>
      <xdr:grpSpPr>
        <a:xfrm>
          <a:off x="352425" y="2276475"/>
          <a:ext cx="38100" cy="0"/>
          <a:chOff x="5326950" y="3780000"/>
          <a:chExt cx="4991670" cy="251940"/>
        </a:xfrm>
      </xdr:grpSpPr>
      <xdr:grpSp>
        <xdr:nvGrpSpPr>
          <xdr:cNvPr id="4084" name="Shape 4084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4043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85" name="Shape 4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86" name="Shape 2"/>
        <xdr:cNvGrpSpPr/>
      </xdr:nvGrpSpPr>
      <xdr:grpSpPr>
        <a:xfrm>
          <a:off x="352425" y="2276475"/>
          <a:ext cx="38100" cy="0"/>
          <a:chOff x="5326950" y="3780000"/>
          <a:chExt cx="4991670" cy="251940"/>
        </a:xfrm>
      </xdr:grpSpPr>
      <xdr:grpSp>
        <xdr:nvGrpSpPr>
          <xdr:cNvPr id="4087" name="Shape 4086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4088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89" name="Shape 4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90" name="Shape 2"/>
        <xdr:cNvGrpSpPr/>
      </xdr:nvGrpSpPr>
      <xdr:grpSpPr>
        <a:xfrm>
          <a:off x="352425" y="2276475"/>
          <a:ext cx="38100" cy="0"/>
          <a:chOff x="5326950" y="3780000"/>
          <a:chExt cx="4991670" cy="251940"/>
        </a:xfrm>
      </xdr:grpSpPr>
      <xdr:grpSp>
        <xdr:nvGrpSpPr>
          <xdr:cNvPr id="4091" name="Shape 4088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4092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93" name="Shape 4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94" name="Shape 2"/>
        <xdr:cNvGrpSpPr/>
      </xdr:nvGrpSpPr>
      <xdr:grpSpPr>
        <a:xfrm>
          <a:off x="352425" y="2276475"/>
          <a:ext cx="38100" cy="0"/>
          <a:chOff x="5326950" y="3780000"/>
          <a:chExt cx="4991670" cy="251940"/>
        </a:xfrm>
      </xdr:grpSpPr>
      <xdr:grpSp>
        <xdr:nvGrpSpPr>
          <xdr:cNvPr id="4095" name="Shape 4090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4096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097" name="Shape 4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098" name="Shape 2"/>
        <xdr:cNvGrpSpPr/>
      </xdr:nvGrpSpPr>
      <xdr:grpSpPr>
        <a:xfrm>
          <a:off x="352425" y="2276475"/>
          <a:ext cx="38100" cy="0"/>
          <a:chOff x="5326950" y="3780000"/>
          <a:chExt cx="4991670" cy="251940"/>
        </a:xfrm>
      </xdr:grpSpPr>
      <xdr:grpSp>
        <xdr:nvGrpSpPr>
          <xdr:cNvPr id="4099" name="Shape 4092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4100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01" name="Shape 4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02" name="Shape 2"/>
        <xdr:cNvGrpSpPr/>
      </xdr:nvGrpSpPr>
      <xdr:grpSpPr>
        <a:xfrm>
          <a:off x="352425" y="2276475"/>
          <a:ext cx="38100" cy="0"/>
          <a:chOff x="5326950" y="3780000"/>
          <a:chExt cx="4991670" cy="251940"/>
        </a:xfrm>
      </xdr:grpSpPr>
      <xdr:grpSp>
        <xdr:nvGrpSpPr>
          <xdr:cNvPr id="4103" name="Shape 4094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4104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05" name="Shape 4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06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07" name="Shape 409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0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09" name="Shape 4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10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11" name="Shape 409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1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13" name="Shape 4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14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15" name="Shape 410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1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17" name="Shape 4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18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19" name="Shape 410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2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21" name="Shape 4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22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23" name="Shape 410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2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25" name="Shape 4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26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27" name="Shape 410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2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29" name="Shape 4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30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31" name="Shape 410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3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33" name="Shape 4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34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35" name="Shape 411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3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37" name="Shape 4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38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39" name="Shape 411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4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41" name="Shape 4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42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43" name="Shape 411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4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45" name="Shape 4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46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47" name="Shape 411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4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49" name="Shape 4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50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51" name="Shape 411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5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53" name="Shape 4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54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55" name="Shape 412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5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57" name="Shape 4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58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59" name="Shape 412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6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61" name="Shape 4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62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63" name="Shape 412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6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65" name="Shape 4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66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67" name="Shape 412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6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69" name="Shape 4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70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71" name="Shape 412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7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73" name="Shape 4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74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75" name="Shape 413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7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77" name="Shape 4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78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79" name="Shape 413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8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81" name="Shape 4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82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83" name="Shape 413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8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85" name="Shape 4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86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87" name="Shape 413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8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89" name="Shape 4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90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91" name="Shape 413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9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93" name="Shape 4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94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95" name="Shape 414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19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197" name="Shape 4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198" name="Shape 2"/>
        <xdr:cNvGrpSpPr/>
      </xdr:nvGrpSpPr>
      <xdr:grpSpPr>
        <a:xfrm>
          <a:off x="352425" y="2276475"/>
          <a:ext cx="38100" cy="0"/>
          <a:chOff x="5326950" y="3780000"/>
          <a:chExt cx="4991670" cy="632940"/>
        </a:xfrm>
      </xdr:grpSpPr>
      <xdr:grpSp>
        <xdr:nvGrpSpPr>
          <xdr:cNvPr id="4199" name="Shape 414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420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01" name="Shape 4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02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203" name="Shape 414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20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05" name="Shape 4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06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207" name="Shape 414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20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09" name="Shape 4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10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211" name="Shape 414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21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13" name="Shape 4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14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215" name="Shape 415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21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17" name="Shape 4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18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219" name="Shape 415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22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21" name="Shape 4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22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223" name="Shape 415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22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25" name="Shape 4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26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227" name="Shape 415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22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29" name="Shape 4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30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231" name="Shape 415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23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33" name="Shape 4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3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35" name="Shape 416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37" name="Shape 4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3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39" name="Shape 416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41" name="Shape 4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4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43" name="Shape 41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45" name="Shape 4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4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47" name="Shape 41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49" name="Shape 4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5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51" name="Shape 41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53" name="Shape 4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5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55" name="Shape 417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57" name="Shape 4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5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59" name="Shape 417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61" name="Shape 4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6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63" name="Shape 417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65" name="Shape 4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6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67" name="Shape 417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69" name="Shape 4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7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71" name="Shape 417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73" name="Shape 4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7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75" name="Shape 418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77" name="Shape 4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7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79" name="Shape 418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81" name="Shape 4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8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83" name="Shape 418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85" name="Shape 4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8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87" name="Shape 418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89" name="Shape 4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9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91" name="Shape 418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93" name="Shape 4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9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95" name="Shape 419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2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297" name="Shape 4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29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299" name="Shape 419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01" name="Shape 4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0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03" name="Shape 419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05" name="Shape 4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0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07" name="Shape 419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09" name="Shape 4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1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11" name="Shape 419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13" name="Shape 4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1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15" name="Shape 420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17" name="Shape 4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1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19" name="Shape 420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21" name="Shape 4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2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23" name="Shape 420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25" name="Shape 4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2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27" name="Shape 420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29" name="Shape 4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3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31" name="Shape 420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33" name="Shape 4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3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35" name="Shape 421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37" name="Shape 4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3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39" name="Shape 421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41" name="Shape 4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4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43" name="Shape 421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45" name="Shape 4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4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47" name="Shape 421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49" name="Shape 4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5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51" name="Shape 421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53" name="Shape 4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5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55" name="Shape 422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57" name="Shape 4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5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59" name="Shape 422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61" name="Shape 4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6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63" name="Shape 422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65" name="Shape 4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6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367" name="Shape 422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3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69" name="Shape 4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70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371" name="Shape 422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37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73" name="Shape 4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74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375" name="Shape 423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37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77" name="Shape 4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78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379" name="Shape 423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38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81" name="Shape 4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82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383" name="Shape 423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38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85" name="Shape 4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86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387" name="Shape 423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38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89" name="Shape 4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90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391" name="Shape 423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39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93" name="Shape 4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94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395" name="Shape 424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39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397" name="Shape 4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398" name="Shape 2"/>
        <xdr:cNvGrpSpPr/>
      </xdr:nvGrpSpPr>
      <xdr:grpSpPr>
        <a:xfrm>
          <a:off x="352425" y="2276475"/>
          <a:ext cx="38100" cy="0"/>
          <a:chOff x="5326950" y="2126940"/>
          <a:chExt cx="4991670" cy="1653060"/>
        </a:xfrm>
      </xdr:grpSpPr>
      <xdr:grpSp>
        <xdr:nvGrpSpPr>
          <xdr:cNvPr id="4399" name="Shape 424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440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01" name="Shape 4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0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403" name="Shape 42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4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05" name="Shape 4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0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407" name="Shape 42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4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09" name="Shape 4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1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411" name="Shape 42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4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13" name="Shape 4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1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415" name="Shape 42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4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17" name="Shape 4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1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419" name="Shape 42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4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21" name="Shape 4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2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423" name="Shape 42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4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25" name="Shape 4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2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427" name="Shape 42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4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29" name="Shape 4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3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431" name="Shape 425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4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33" name="Shape 4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3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35" name="Shape 426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37" name="Shape 4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3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39" name="Shape 426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41" name="Shape 4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4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43" name="Shape 426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45" name="Shape 4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4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47" name="Shape 426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49" name="Shape 4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5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51" name="Shape 426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53" name="Shape 4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5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55" name="Shape 427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57" name="Shape 4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5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59" name="Shape 427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61" name="Shape 4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6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63" name="Shape 427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65" name="Shape 4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6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67" name="Shape 427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69" name="Shape 4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7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71" name="Shape 427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73" name="Shape 4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7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75" name="Shape 428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77" name="Shape 4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7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79" name="Shape 428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81" name="Shape 4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8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83" name="Shape 428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85" name="Shape 4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8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87" name="Shape 428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89" name="Shape 4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9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91" name="Shape 428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93" name="Shape 4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9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95" name="Shape 429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4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497" name="Shape 4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49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499" name="Shape 429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01" name="Shape 4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0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03" name="Shape 429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05" name="Shape 4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0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07" name="Shape 42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09" name="Shape 4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1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11" name="Shape 42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13" name="Shape 4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1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15" name="Shape 43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17" name="Shape 4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1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19" name="Shape 430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21" name="Shape 4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2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23" name="Shape 430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25" name="Shape 4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2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27" name="Shape 430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29" name="Shape 4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3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31" name="Shape 430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33" name="Shape 4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3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35" name="Shape 431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37" name="Shape 4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3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39" name="Shape 431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41" name="Shape 4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4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43" name="Shape 431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45" name="Shape 4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4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47" name="Shape 431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49" name="Shape 4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5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51" name="Shape 431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53" name="Shape 4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5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55" name="Shape 432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57" name="Shape 4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5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59" name="Shape 432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61" name="Shape 4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6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63" name="Shape 432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65" name="Shape 4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6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567" name="Shape 432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5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69" name="Shape 4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7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571" name="Shape 432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5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73" name="Shape 4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7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575" name="Shape 433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5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77" name="Shape 4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7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579" name="Shape 433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5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81" name="Shape 4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8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583" name="Shape 433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5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85" name="Shape 4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8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587" name="Shape 433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5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89" name="Shape 4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9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591" name="Shape 433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5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93" name="Shape 4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9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595" name="Shape 434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5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597" name="Shape 4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59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599" name="Shape 43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6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01" name="Shape 4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02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603" name="Shape 434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60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05" name="Shape 4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06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607" name="Shape 434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60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09" name="Shape 4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10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611" name="Shape 434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61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13" name="Shape 4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14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615" name="Shape 435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61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17" name="Shape 4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18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619" name="Shape 435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62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21" name="Shape 4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22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623" name="Shape 435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62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25" name="Shape 4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26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627" name="Shape 435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62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29" name="Shape 4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30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631" name="Shape 435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63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33" name="Shape 4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3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35" name="Shape 436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37" name="Shape 4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3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39" name="Shape 436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41" name="Shape 4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4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43" name="Shape 436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4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45" name="Shape 4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4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47" name="Shape 436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4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49" name="Shape 4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5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51" name="Shape 436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5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53" name="Shape 4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5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55" name="Shape 437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57" name="Shape 4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5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59" name="Shape 437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61" name="Shape 4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6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63" name="Shape 437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6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65" name="Shape 4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6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67" name="Shape 437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6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69" name="Shape 4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7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71" name="Shape 437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7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73" name="Shape 4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7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75" name="Shape 438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7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77" name="Shape 4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7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79" name="Shape 438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8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81" name="Shape 4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8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83" name="Shape 438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8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85" name="Shape 4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8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87" name="Shape 438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8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89" name="Shape 4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9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91" name="Shape 438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9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93" name="Shape 4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9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95" name="Shape 439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69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697" name="Shape 4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69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699" name="Shape 439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0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01" name="Shape 4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0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03" name="Shape 439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0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05" name="Shape 4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0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07" name="Shape 439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09" name="Shape 4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1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11" name="Shape 439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13" name="Shape 4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1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15" name="Shape 440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17" name="Shape 4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1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19" name="Shape 440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2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21" name="Shape 4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2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23" name="Shape 440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2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25" name="Shape 4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2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27" name="Shape 440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29" name="Shape 4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3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31" name="Shape 440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33" name="Shape 4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3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35" name="Shape 441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37" name="Shape 4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3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39" name="Shape 441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41" name="Shape 4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4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43" name="Shape 441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4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45" name="Shape 4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4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47" name="Shape 441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4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49" name="Shape 4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5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51" name="Shape 441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5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53" name="Shape 4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5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55" name="Shape 442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57" name="Shape 4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5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59" name="Shape 442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61" name="Shape 4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6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63" name="Shape 442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6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65" name="Shape 4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6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4767" name="Shape 442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476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69" name="Shape 4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70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771" name="Shape 442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77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73" name="Shape 4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74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775" name="Shape 443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77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77" name="Shape 4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78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779" name="Shape 443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78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81" name="Shape 4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82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783" name="Shape 443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78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85" name="Shape 4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86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787" name="Shape 443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78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89" name="Shape 4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90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791" name="Shape 443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79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93" name="Shape 4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94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795" name="Shape 444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79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797" name="Shape 4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798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4799" name="Shape 444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480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01" name="Shape 4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02" name="Shape 2"/>
        <xdr:cNvGrpSpPr/>
      </xdr:nvGrpSpPr>
      <xdr:grpSpPr>
        <a:xfrm>
          <a:off x="352425" y="2276475"/>
          <a:ext cx="38100" cy="0"/>
          <a:chOff x="5326950" y="1212540"/>
          <a:chExt cx="4991670" cy="2567460"/>
        </a:xfrm>
      </xdr:grpSpPr>
      <xdr:grpSp>
        <xdr:nvGrpSpPr>
          <xdr:cNvPr id="4803" name="Shape 4444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4804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05" name="Shape 4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0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07" name="Shape 44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09" name="Shape 4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1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11" name="Shape 44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13" name="Shape 4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1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15" name="Shape 44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17" name="Shape 4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1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19" name="Shape 44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21" name="Shape 4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2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23" name="Shape 44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25" name="Shape 4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2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27" name="Shape 44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29" name="Shape 4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30" name="Shape 2"/>
        <xdr:cNvGrpSpPr/>
      </xdr:nvGrpSpPr>
      <xdr:grpSpPr>
        <a:xfrm>
          <a:off x="352425" y="2276475"/>
          <a:ext cx="38100" cy="0"/>
          <a:chOff x="5326950" y="1212540"/>
          <a:chExt cx="4991670" cy="2567460"/>
        </a:xfrm>
      </xdr:grpSpPr>
      <xdr:grpSp>
        <xdr:nvGrpSpPr>
          <xdr:cNvPr id="4831" name="Shape 4458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4832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33" name="Shape 4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3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35" name="Shape 446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37" name="Shape 4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3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39" name="Shape 446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41" name="Shape 4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4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43" name="Shape 44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45" name="Shape 4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4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47" name="Shape 44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49" name="Shape 4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5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51" name="Shape 44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53" name="Shape 4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5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55" name="Shape 447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57" name="Shape 4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5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59" name="Shape 447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61" name="Shape 4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6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63" name="Shape 447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65" name="Shape 4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6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67" name="Shape 447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69" name="Shape 4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7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71" name="Shape 447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73" name="Shape 4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7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75" name="Shape 448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77" name="Shape 4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7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79" name="Shape 448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81" name="Shape 4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8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83" name="Shape 448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85" name="Shape 4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8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87" name="Shape 448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89" name="Shape 4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9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91" name="Shape 448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93" name="Shape 4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9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95" name="Shape 449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8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897" name="Shape 4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89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899" name="Shape 449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9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01" name="Shape 4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0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4903" name="Shape 449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49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05" name="Shape 4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0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07" name="Shape 44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09" name="Shape 4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1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11" name="Shape 44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13" name="Shape 4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1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15" name="Shape 45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17" name="Shape 4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1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19" name="Shape 450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21" name="Shape 4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2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23" name="Shape 450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25" name="Shape 4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2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27" name="Shape 450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29" name="Shape 4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3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31" name="Shape 450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33" name="Shape 4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3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35" name="Shape 451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37" name="Shape 4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3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39" name="Shape 451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41" name="Shape 4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4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43" name="Shape 451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45" name="Shape 4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4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47" name="Shape 451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49" name="Shape 4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5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51" name="Shape 451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53" name="Shape 4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5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55" name="Shape 452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57" name="Shape 4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5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59" name="Shape 452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61" name="Shape 4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6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63" name="Shape 452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65" name="Shape 4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6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67" name="Shape 452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69" name="Shape 4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7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71" name="Shape 452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73" name="Shape 4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7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75" name="Shape 453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77" name="Shape 4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7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79" name="Shape 453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81" name="Shape 4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8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83" name="Shape 453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85" name="Shape 4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8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87" name="Shape 453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89" name="Shape 4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9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91" name="Shape 453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93" name="Shape 4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9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95" name="Shape 454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49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4997" name="Shape 4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499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4999" name="Shape 454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01" name="Shape 4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0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03" name="Shape 454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05" name="Shape 4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0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07" name="Shape 454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09" name="Shape 4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1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11" name="Shape 454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13" name="Shape 4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1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15" name="Shape 455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17" name="Shape 4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1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19" name="Shape 455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21" name="Shape 4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2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23" name="Shape 455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25" name="Shape 4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2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27" name="Shape 455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29" name="Shape 4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3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31" name="Shape 455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33" name="Shape 4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3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35" name="Shape 456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37" name="Shape 4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3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039" name="Shape 456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0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41" name="Shape 4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4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43" name="Shape 45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45" name="Shape 4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4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47" name="Shape 45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49" name="Shape 4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5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51" name="Shape 45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53" name="Shape 4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5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55" name="Shape 457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57" name="Shape 4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5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59" name="Shape 457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61" name="Shape 4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6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63" name="Shape 457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65" name="Shape 4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6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67" name="Shape 457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69" name="Shape 4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7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71" name="Shape 457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73" name="Shape 4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7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75" name="Shape 458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77" name="Shape 4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7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79" name="Shape 458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81" name="Shape 4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8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83" name="Shape 458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85" name="Shape 4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8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87" name="Shape 458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89" name="Shape 4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9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91" name="Shape 458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93" name="Shape 4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9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95" name="Shape 459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0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097" name="Shape 4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09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099" name="Shape 459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1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01" name="Shape 4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0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103" name="Shape 459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1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05" name="Shape 4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0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07" name="Shape 45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09" name="Shape 4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1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11" name="Shape 45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13" name="Shape 4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1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15" name="Shape 46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17" name="Shape 4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1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19" name="Shape 460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21" name="Shape 4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2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23" name="Shape 460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25" name="Shape 4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2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27" name="Shape 460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29" name="Shape 4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3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31" name="Shape 460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33" name="Shape 4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3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35" name="Shape 461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37" name="Shape 4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3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39" name="Shape 461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41" name="Shape 4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4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43" name="Shape 461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45" name="Shape 4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4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47" name="Shape 461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49" name="Shape 4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5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51" name="Shape 461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53" name="Shape 4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5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55" name="Shape 462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57" name="Shape 4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5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59" name="Shape 462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61" name="Shape 4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6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63" name="Shape 462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65" name="Shape 4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6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67" name="Shape 462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69" name="Shape 4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7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71" name="Shape 462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73" name="Shape 4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7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75" name="Shape 463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77" name="Shape 4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7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79" name="Shape 463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81" name="Shape 4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8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83" name="Shape 463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85" name="Shape 4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8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87" name="Shape 463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89" name="Shape 4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9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91" name="Shape 463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93" name="Shape 4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9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95" name="Shape 464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1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197" name="Shape 4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19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199" name="Shape 464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01" name="Shape 4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0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03" name="Shape 464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05" name="Shape 4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0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07" name="Shape 464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09" name="Shape 4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1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11" name="Shape 464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13" name="Shape 4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1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15" name="Shape 465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17" name="Shape 4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1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19" name="Shape 465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21" name="Shape 4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22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23" name="Shape 465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25" name="Shape 4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26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27" name="Shape 465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29" name="Shape 4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30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31" name="Shape 465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33" name="Shape 4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34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35" name="Shape 466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37" name="Shape 4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38" name="Shape 2"/>
        <xdr:cNvGrpSpPr/>
      </xdr:nvGrpSpPr>
      <xdr:grpSpPr>
        <a:xfrm>
          <a:off x="352425" y="2276475"/>
          <a:ext cx="38100" cy="0"/>
          <a:chOff x="5326950" y="2507940"/>
          <a:chExt cx="4991670" cy="1272060"/>
        </a:xfrm>
      </xdr:grpSpPr>
      <xdr:grpSp>
        <xdr:nvGrpSpPr>
          <xdr:cNvPr id="5239" name="Shape 466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52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41" name="Shape 4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4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243" name="Shape 46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2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45" name="Shape 4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4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247" name="Shape 46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2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49" name="Shape 4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5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251" name="Shape 46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2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53" name="Shape 4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54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255" name="Shape 467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2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57" name="Shape 4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58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259" name="Shape 467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2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61" name="Shape 4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62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263" name="Shape 467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2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65" name="Shape 4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66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267" name="Shape 467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2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69" name="Shape 4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70" name="Shape 2"/>
        <xdr:cNvGrpSpPr/>
      </xdr:nvGrpSpPr>
      <xdr:grpSpPr>
        <a:xfrm>
          <a:off x="352425" y="2276475"/>
          <a:ext cx="38100" cy="0"/>
          <a:chOff x="5326950" y="2317440"/>
          <a:chExt cx="4991670" cy="1462560"/>
        </a:xfrm>
      </xdr:grpSpPr>
      <xdr:grpSp>
        <xdr:nvGrpSpPr>
          <xdr:cNvPr id="5271" name="Shape 467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52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73" name="Shape 4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74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275" name="Shape 468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27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77" name="Shape 4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78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279" name="Shape 468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28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81" name="Shape 4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82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283" name="Shape 468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28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85" name="Shape 4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86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287" name="Shape 468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28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89" name="Shape 4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90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291" name="Shape 468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29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93" name="Shape 4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94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295" name="Shape 469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29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297" name="Shape 4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298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299" name="Shape 469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30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01" name="Shape 4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02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303" name="Shape 469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30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05" name="Shape 4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0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07" name="Shape 469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09" name="Shape 4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1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11" name="Shape 469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13" name="Shape 4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1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15" name="Shape 470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17" name="Shape 4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1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19" name="Shape 470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2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21" name="Shape 4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2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23" name="Shape 470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2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25" name="Shape 4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2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27" name="Shape 470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29" name="Shape 4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3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31" name="Shape 470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33" name="Shape 4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3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35" name="Shape 471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37" name="Shape 4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3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39" name="Shape 471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41" name="Shape 4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4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43" name="Shape 471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4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45" name="Shape 4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4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47" name="Shape 471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4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49" name="Shape 4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5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51" name="Shape 471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5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53" name="Shape 4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5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55" name="Shape 472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57" name="Shape 4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5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59" name="Shape 472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61" name="Shape 4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6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63" name="Shape 472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6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65" name="Shape 4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6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67" name="Shape 472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6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69" name="Shape 4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7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71" name="Shape 472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7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73" name="Shape 4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7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75" name="Shape 473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7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77" name="Shape 4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7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79" name="Shape 473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8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81" name="Shape 4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8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83" name="Shape 473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8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85" name="Shape 4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8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87" name="Shape 473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8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89" name="Shape 4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9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91" name="Shape 473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9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93" name="Shape 4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9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95" name="Shape 474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39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397" name="Shape 4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39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399" name="Shape 474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0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01" name="Shape 4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0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03" name="Shape 474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0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05" name="Shape 4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0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07" name="Shape 474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09" name="Shape 4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1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11" name="Shape 474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13" name="Shape 4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1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15" name="Shape 475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17" name="Shape 4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1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19" name="Shape 475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2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21" name="Shape 4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22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23" name="Shape 475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2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25" name="Shape 4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26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27" name="Shape 475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29" name="Shape 4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30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31" name="Shape 475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33" name="Shape 4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34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35" name="Shape 476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37" name="Shape 4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38" name="Shape 2"/>
        <xdr:cNvGrpSpPr/>
      </xdr:nvGrpSpPr>
      <xdr:grpSpPr>
        <a:xfrm>
          <a:off x="352425" y="2276475"/>
          <a:ext cx="38100" cy="0"/>
          <a:chOff x="5326950" y="2888940"/>
          <a:chExt cx="4991670" cy="891060"/>
        </a:xfrm>
      </xdr:grpSpPr>
      <xdr:grpSp>
        <xdr:nvGrpSpPr>
          <xdr:cNvPr id="5439" name="Shape 476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54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41" name="Shape 4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42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443" name="Shape 476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44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45" name="Shape 4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46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447" name="Shape 476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44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49" name="Shape 4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50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451" name="Shape 476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45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53" name="Shape 4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54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455" name="Shape 477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45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57" name="Shape 4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58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459" name="Shape 477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46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61" name="Shape 4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62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463" name="Shape 477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46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65" name="Shape 4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66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467" name="Shape 477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46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69" name="Shape 4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70" name="Shape 2"/>
        <xdr:cNvGrpSpPr/>
      </xdr:nvGrpSpPr>
      <xdr:grpSpPr>
        <a:xfrm>
          <a:off x="352425" y="2276475"/>
          <a:ext cx="38100" cy="0"/>
          <a:chOff x="5326950" y="2698440"/>
          <a:chExt cx="4991670" cy="1081560"/>
        </a:xfrm>
      </xdr:grpSpPr>
      <xdr:grpSp>
        <xdr:nvGrpSpPr>
          <xdr:cNvPr id="5471" name="Shape 477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547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73" name="Shape 4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74" name="Shape 2"/>
        <xdr:cNvGrpSpPr/>
      </xdr:nvGrpSpPr>
      <xdr:grpSpPr>
        <a:xfrm>
          <a:off x="352425" y="2276475"/>
          <a:ext cx="38100" cy="0"/>
          <a:chOff x="5326950" y="1212540"/>
          <a:chExt cx="4991670" cy="2567460"/>
        </a:xfrm>
      </xdr:grpSpPr>
      <xdr:grpSp>
        <xdr:nvGrpSpPr>
          <xdr:cNvPr id="5475" name="Shape 4780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5476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77" name="Shape 4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5478" name="Shape 2"/>
        <xdr:cNvGrpSpPr/>
      </xdr:nvGrpSpPr>
      <xdr:grpSpPr>
        <a:xfrm>
          <a:off x="352425" y="2276475"/>
          <a:ext cx="38100" cy="0"/>
          <a:chOff x="5326950" y="1212540"/>
          <a:chExt cx="4991670" cy="2567460"/>
        </a:xfrm>
      </xdr:grpSpPr>
      <xdr:grpSp>
        <xdr:nvGrpSpPr>
          <xdr:cNvPr id="5479" name="Shape 4782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5480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81" name="Shape 4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482" name="Shape 2"/>
        <xdr:cNvGrpSpPr/>
      </xdr:nvGrpSpPr>
      <xdr:grpSpPr>
        <a:xfrm>
          <a:off x="2505075" y="2276475"/>
          <a:ext cx="38100" cy="0"/>
          <a:chOff x="5326950" y="3565215"/>
          <a:chExt cx="2850450" cy="214785"/>
        </a:xfrm>
      </xdr:grpSpPr>
      <xdr:grpSp>
        <xdr:nvGrpSpPr>
          <xdr:cNvPr id="5483" name="Shape 4784"/>
          <xdr:cNvGrpSpPr/>
        </xdr:nvGrpSpPr>
        <xdr:grpSpPr>
          <a:xfrm>
            <a:off x="5326950" y="3565215"/>
            <a:ext cx="2850450" cy="214785"/>
            <a:chOff x="2495550" y="3780000"/>
            <a:chExt cx="2850450" cy="214785"/>
          </a:xfrm>
        </xdr:grpSpPr>
        <xdr:sp macro="" textlink="">
          <xdr:nvSpPr>
            <xdr:cNvPr id="5484" name="Shape 4"/>
            <xdr:cNvSpPr/>
          </xdr:nvSpPr>
          <xdr:spPr>
            <a:xfrm>
              <a:off x="2495550" y="39947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85" name="Shape 4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486" name="Shape 2"/>
        <xdr:cNvGrpSpPr/>
      </xdr:nvGrpSpPr>
      <xdr:grpSpPr>
        <a:xfrm>
          <a:off x="2505075" y="2276475"/>
          <a:ext cx="38100" cy="0"/>
          <a:chOff x="5326950" y="3565215"/>
          <a:chExt cx="2850450" cy="214785"/>
        </a:xfrm>
      </xdr:grpSpPr>
      <xdr:grpSp>
        <xdr:nvGrpSpPr>
          <xdr:cNvPr id="5487" name="Shape 4786"/>
          <xdr:cNvGrpSpPr/>
        </xdr:nvGrpSpPr>
        <xdr:grpSpPr>
          <a:xfrm>
            <a:off x="5326950" y="3565215"/>
            <a:ext cx="2850450" cy="214785"/>
            <a:chOff x="2495550" y="3780000"/>
            <a:chExt cx="2850450" cy="214785"/>
          </a:xfrm>
        </xdr:grpSpPr>
        <xdr:sp macro="" textlink="">
          <xdr:nvSpPr>
            <xdr:cNvPr id="5488" name="Shape 4"/>
            <xdr:cNvSpPr/>
          </xdr:nvSpPr>
          <xdr:spPr>
            <a:xfrm>
              <a:off x="2495550" y="39947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89" name="Shape 4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490" name="Shape 2"/>
        <xdr:cNvGrpSpPr/>
      </xdr:nvGrpSpPr>
      <xdr:grpSpPr>
        <a:xfrm>
          <a:off x="2505075" y="2276475"/>
          <a:ext cx="38100" cy="0"/>
          <a:chOff x="5326950" y="3780000"/>
          <a:chExt cx="2850450" cy="899640"/>
        </a:xfrm>
      </xdr:grpSpPr>
      <xdr:grpSp>
        <xdr:nvGrpSpPr>
          <xdr:cNvPr id="5491" name="Shape 4788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5492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93" name="Shape 4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494" name="Shape 2"/>
        <xdr:cNvGrpSpPr/>
      </xdr:nvGrpSpPr>
      <xdr:grpSpPr>
        <a:xfrm>
          <a:off x="2505075" y="2276475"/>
          <a:ext cx="38100" cy="0"/>
          <a:chOff x="5326950" y="3780000"/>
          <a:chExt cx="2850450" cy="899640"/>
        </a:xfrm>
      </xdr:grpSpPr>
      <xdr:grpSp>
        <xdr:nvGrpSpPr>
          <xdr:cNvPr id="5495" name="Shape 4790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5496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497" name="Shape 4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498" name="Shape 2"/>
        <xdr:cNvGrpSpPr/>
      </xdr:nvGrpSpPr>
      <xdr:grpSpPr>
        <a:xfrm>
          <a:off x="2505075" y="2276475"/>
          <a:ext cx="38100" cy="0"/>
          <a:chOff x="5326950" y="3780000"/>
          <a:chExt cx="2850450" cy="899640"/>
        </a:xfrm>
      </xdr:grpSpPr>
      <xdr:grpSp>
        <xdr:nvGrpSpPr>
          <xdr:cNvPr id="5499" name="Shape 4792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5500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01" name="Shape 4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502" name="Shape 2"/>
        <xdr:cNvGrpSpPr/>
      </xdr:nvGrpSpPr>
      <xdr:grpSpPr>
        <a:xfrm>
          <a:off x="2505075" y="2276475"/>
          <a:ext cx="38100" cy="0"/>
          <a:chOff x="5326950" y="3780000"/>
          <a:chExt cx="2850450" cy="899640"/>
        </a:xfrm>
      </xdr:grpSpPr>
      <xdr:grpSp>
        <xdr:nvGrpSpPr>
          <xdr:cNvPr id="5503" name="Shape 4794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5504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05" name="Shape 4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506" name="Shape 2"/>
        <xdr:cNvGrpSpPr/>
      </xdr:nvGrpSpPr>
      <xdr:grpSpPr>
        <a:xfrm>
          <a:off x="2505075" y="2276475"/>
          <a:ext cx="38100" cy="0"/>
          <a:chOff x="5326950" y="3780000"/>
          <a:chExt cx="2850450" cy="899640"/>
        </a:xfrm>
      </xdr:grpSpPr>
      <xdr:grpSp>
        <xdr:nvGrpSpPr>
          <xdr:cNvPr id="5507" name="Shape 4796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5508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09" name="Shape 4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510" name="Shape 2"/>
        <xdr:cNvGrpSpPr/>
      </xdr:nvGrpSpPr>
      <xdr:grpSpPr>
        <a:xfrm>
          <a:off x="2505075" y="2276475"/>
          <a:ext cx="38100" cy="0"/>
          <a:chOff x="5326950" y="3780000"/>
          <a:chExt cx="2850450" cy="899640"/>
        </a:xfrm>
      </xdr:grpSpPr>
      <xdr:grpSp>
        <xdr:nvGrpSpPr>
          <xdr:cNvPr id="5511" name="Shape 4798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5512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13" name="Shape 4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514" name="Shape 2"/>
        <xdr:cNvGrpSpPr/>
      </xdr:nvGrpSpPr>
      <xdr:grpSpPr>
        <a:xfrm>
          <a:off x="2505075" y="2276475"/>
          <a:ext cx="38100" cy="0"/>
          <a:chOff x="5326950" y="3780000"/>
          <a:chExt cx="2850450" cy="899640"/>
        </a:xfrm>
      </xdr:grpSpPr>
      <xdr:grpSp>
        <xdr:nvGrpSpPr>
          <xdr:cNvPr id="5515" name="Shape 4800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5516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17" name="Shape 4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2133600</xdr:colOff>
      <xdr:row>8</xdr:row>
      <xdr:rowOff>0</xdr:rowOff>
    </xdr:from>
    <xdr:ext cx="38100" cy="0"/>
    <xdr:grpSp>
      <xdr:nvGrpSpPr>
        <xdr:cNvPr id="5518" name="Shape 2"/>
        <xdr:cNvGrpSpPr/>
      </xdr:nvGrpSpPr>
      <xdr:grpSpPr>
        <a:xfrm>
          <a:off x="2505075" y="2276475"/>
          <a:ext cx="38100" cy="0"/>
          <a:chOff x="5326950" y="3780000"/>
          <a:chExt cx="2850450" cy="899640"/>
        </a:xfrm>
      </xdr:grpSpPr>
      <xdr:grpSp>
        <xdr:nvGrpSpPr>
          <xdr:cNvPr id="5519" name="Shape 4802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5520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21" name="Shape 4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22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23" name="Shape 480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2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25" name="Shape 4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26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27" name="Shape 480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2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29" name="Shape 4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30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31" name="Shape 480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3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33" name="Shape 4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34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35" name="Shape 481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3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37" name="Shape 4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38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39" name="Shape 481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4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41" name="Shape 4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42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43" name="Shape 481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4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45" name="Shape 4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46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47" name="Shape 481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4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49" name="Shape 4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50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51" name="Shape 481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5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53" name="Shape 4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54" name="Shape 2"/>
        <xdr:cNvGrpSpPr/>
      </xdr:nvGrpSpPr>
      <xdr:grpSpPr>
        <a:xfrm>
          <a:off x="352425" y="2276475"/>
          <a:ext cx="38100" cy="0"/>
          <a:chOff x="5326950" y="3780000"/>
          <a:chExt cx="4991670" cy="709140"/>
        </a:xfrm>
      </xdr:grpSpPr>
      <xdr:grpSp>
        <xdr:nvGrpSpPr>
          <xdr:cNvPr id="5555" name="Shape 4820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5556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57" name="Shape 4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58" name="Shape 2"/>
        <xdr:cNvGrpSpPr/>
      </xdr:nvGrpSpPr>
      <xdr:grpSpPr>
        <a:xfrm>
          <a:off x="352425" y="2276475"/>
          <a:ext cx="38100" cy="0"/>
          <a:chOff x="5326950" y="3780000"/>
          <a:chExt cx="4991670" cy="709140"/>
        </a:xfrm>
      </xdr:grpSpPr>
      <xdr:grpSp>
        <xdr:nvGrpSpPr>
          <xdr:cNvPr id="5559" name="Shape 4822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5560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61" name="Shape 4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62" name="Shape 2"/>
        <xdr:cNvGrpSpPr/>
      </xdr:nvGrpSpPr>
      <xdr:grpSpPr>
        <a:xfrm>
          <a:off x="352425" y="2276475"/>
          <a:ext cx="38100" cy="0"/>
          <a:chOff x="5326950" y="3780000"/>
          <a:chExt cx="4991670" cy="709140"/>
        </a:xfrm>
      </xdr:grpSpPr>
      <xdr:grpSp>
        <xdr:nvGrpSpPr>
          <xdr:cNvPr id="5563" name="Shape 4824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5564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65" name="Shape 4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66" name="Shape 2"/>
        <xdr:cNvGrpSpPr/>
      </xdr:nvGrpSpPr>
      <xdr:grpSpPr>
        <a:xfrm>
          <a:off x="352425" y="2276475"/>
          <a:ext cx="38100" cy="0"/>
          <a:chOff x="5326950" y="3780000"/>
          <a:chExt cx="4991670" cy="709140"/>
        </a:xfrm>
      </xdr:grpSpPr>
      <xdr:grpSp>
        <xdr:nvGrpSpPr>
          <xdr:cNvPr id="5567" name="Shape 4826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5568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69" name="Shape 4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70" name="Shape 2"/>
        <xdr:cNvGrpSpPr/>
      </xdr:nvGrpSpPr>
      <xdr:grpSpPr>
        <a:xfrm>
          <a:off x="352425" y="2276475"/>
          <a:ext cx="38100" cy="0"/>
          <a:chOff x="5326950" y="3780000"/>
          <a:chExt cx="4991670" cy="709140"/>
        </a:xfrm>
      </xdr:grpSpPr>
      <xdr:grpSp>
        <xdr:nvGrpSpPr>
          <xdr:cNvPr id="5571" name="Shape 4828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5572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73" name="Shape 4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74" name="Shape 2"/>
        <xdr:cNvGrpSpPr/>
      </xdr:nvGrpSpPr>
      <xdr:grpSpPr>
        <a:xfrm>
          <a:off x="352425" y="2276475"/>
          <a:ext cx="38100" cy="0"/>
          <a:chOff x="5326950" y="3780000"/>
          <a:chExt cx="4991670" cy="709140"/>
        </a:xfrm>
      </xdr:grpSpPr>
      <xdr:grpSp>
        <xdr:nvGrpSpPr>
          <xdr:cNvPr id="5575" name="Shape 4830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5576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77" name="Shape 4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78" name="Shape 2"/>
        <xdr:cNvGrpSpPr/>
      </xdr:nvGrpSpPr>
      <xdr:grpSpPr>
        <a:xfrm>
          <a:off x="352425" y="2276475"/>
          <a:ext cx="38100" cy="0"/>
          <a:chOff x="5326950" y="3780000"/>
          <a:chExt cx="4991670" cy="709140"/>
        </a:xfrm>
      </xdr:grpSpPr>
      <xdr:grpSp>
        <xdr:nvGrpSpPr>
          <xdr:cNvPr id="5579" name="Shape 4832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5580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81" name="Shape 4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82" name="Shape 2"/>
        <xdr:cNvGrpSpPr/>
      </xdr:nvGrpSpPr>
      <xdr:grpSpPr>
        <a:xfrm>
          <a:off x="352425" y="2276475"/>
          <a:ext cx="38100" cy="0"/>
          <a:chOff x="5326950" y="3780000"/>
          <a:chExt cx="4991670" cy="709140"/>
        </a:xfrm>
      </xdr:grpSpPr>
      <xdr:grpSp>
        <xdr:nvGrpSpPr>
          <xdr:cNvPr id="5583" name="Shape 4834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5584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85" name="Shape 4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86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87" name="Shape 483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8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89" name="Shape 4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90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91" name="Shape 483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9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93" name="Shape 4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94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95" name="Shape 484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59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597" name="Shape 4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598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599" name="Shape 484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0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01" name="Shape 4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02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03" name="Shape 484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0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05" name="Shape 4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06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07" name="Shape 484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0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09" name="Shape 4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10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11" name="Shape 484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1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13" name="Shape 4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14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15" name="Shape 485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1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17" name="Shape 4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18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19" name="Shape 485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2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21" name="Shape 4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22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23" name="Shape 485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2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25" name="Shape 4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26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27" name="Shape 485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2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29" name="Shape 4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30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31" name="Shape 485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3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33" name="Shape 4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34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35" name="Shape 486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3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37" name="Shape 4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38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39" name="Shape 486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4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41" name="Shape 4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42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43" name="Shape 486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4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45" name="Shape 4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46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47" name="Shape 486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4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49" name="Shape 4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50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51" name="Shape 486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5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53" name="Shape 4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54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55" name="Shape 487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5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57" name="Shape 4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58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59" name="Shape 487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6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61" name="Shape 4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62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63" name="Shape 487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6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65" name="Shape 4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66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67" name="Shape 487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6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69" name="Shape 4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70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71" name="Shape 487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7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73" name="Shape 4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74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75" name="Shape 488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7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77" name="Shape 4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78" name="Shape 2"/>
        <xdr:cNvGrpSpPr/>
      </xdr:nvGrpSpPr>
      <xdr:grpSpPr>
        <a:xfrm>
          <a:off x="352425" y="2276475"/>
          <a:ext cx="38100" cy="0"/>
          <a:chOff x="5326950" y="3780000"/>
          <a:chExt cx="4991670" cy="899640"/>
        </a:xfrm>
      </xdr:grpSpPr>
      <xdr:grpSp>
        <xdr:nvGrpSpPr>
          <xdr:cNvPr id="5679" name="Shape 488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568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81" name="Shape 4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82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683" name="Shape 488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68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85" name="Shape 4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86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687" name="Shape 488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68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89" name="Shape 4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90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691" name="Shape 488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69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93" name="Shape 4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94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695" name="Shape 489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69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697" name="Shape 4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698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699" name="Shape 489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70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01" name="Shape 4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02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703" name="Shape 489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70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05" name="Shape 4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06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707" name="Shape 489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70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09" name="Shape 4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10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711" name="Shape 489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71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13" name="Shape 4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1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15" name="Shape 49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17" name="Shape 4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1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19" name="Shape 49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21" name="Shape 4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2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23" name="Shape 49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25" name="Shape 4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2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27" name="Shape 49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29" name="Shape 4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3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31" name="Shape 49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33" name="Shape 4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3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35" name="Shape 49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37" name="Shape 4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3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39" name="Shape 49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41" name="Shape 4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4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43" name="Shape 49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45" name="Shape 4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4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47" name="Shape 49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49" name="Shape 4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5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51" name="Shape 49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53" name="Shape 4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5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55" name="Shape 492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57" name="Shape 4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5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59" name="Shape 492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61" name="Shape 4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6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63" name="Shape 492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65" name="Shape 4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6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67" name="Shape 492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69" name="Shape 4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7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71" name="Shape 492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73" name="Shape 4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7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75" name="Shape 493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77" name="Shape 4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7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79" name="Shape 493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81" name="Shape 4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8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83" name="Shape 493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85" name="Shape 4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8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87" name="Shape 493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89" name="Shape 4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9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91" name="Shape 493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93" name="Shape 4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9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95" name="Shape 494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7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797" name="Shape 4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79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799" name="Shape 494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01" name="Shape 4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0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03" name="Shape 494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05" name="Shape 4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0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07" name="Shape 494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09" name="Shape 4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1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11" name="Shape 494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13" name="Shape 4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1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15" name="Shape 495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17" name="Shape 4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1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19" name="Shape 495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21" name="Shape 4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2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23" name="Shape 495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25" name="Shape 4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2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27" name="Shape 495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29" name="Shape 4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3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31" name="Shape 495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33" name="Shape 4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3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35" name="Shape 496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37" name="Shape 4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3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39" name="Shape 496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41" name="Shape 4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4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43" name="Shape 496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45" name="Shape 4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4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47" name="Shape 496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49" name="Shape 4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50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851" name="Shape 496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85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53" name="Shape 4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54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855" name="Shape 497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85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57" name="Shape 4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58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859" name="Shape 497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86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61" name="Shape 4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62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863" name="Shape 497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86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65" name="Shape 4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66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867" name="Shape 497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86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69" name="Shape 4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70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871" name="Shape 497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87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73" name="Shape 4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74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875" name="Shape 498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87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77" name="Shape 4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78" name="Shape 2"/>
        <xdr:cNvGrpSpPr/>
      </xdr:nvGrpSpPr>
      <xdr:grpSpPr>
        <a:xfrm>
          <a:off x="352425" y="2276475"/>
          <a:ext cx="38100" cy="0"/>
          <a:chOff x="5326950" y="2584140"/>
          <a:chExt cx="4991670" cy="1195860"/>
        </a:xfrm>
      </xdr:grpSpPr>
      <xdr:grpSp>
        <xdr:nvGrpSpPr>
          <xdr:cNvPr id="5879" name="Shape 498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588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81" name="Shape 4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8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83" name="Shape 498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85" name="Shape 4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8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87" name="Shape 49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89" name="Shape 4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9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91" name="Shape 498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93" name="Shape 4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9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95" name="Shape 49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8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897" name="Shape 4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89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899" name="Shape 49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9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01" name="Shape 4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0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903" name="Shape 49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9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05" name="Shape 4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0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907" name="Shape 49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9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09" name="Shape 4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1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5911" name="Shape 49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59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13" name="Shape 4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1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15" name="Shape 500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17" name="Shape 5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1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19" name="Shape 500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21" name="Shape 5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2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23" name="Shape 500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25" name="Shape 5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2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27" name="Shape 500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29" name="Shape 5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3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31" name="Shape 500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33" name="Shape 5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3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35" name="Shape 501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37" name="Shape 5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3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39" name="Shape 501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41" name="Shape 5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4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43" name="Shape 501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45" name="Shape 5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4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47" name="Shape 501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49" name="Shape 5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5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51" name="Shape 501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53" name="Shape 5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5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55" name="Shape 502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57" name="Shape 5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5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59" name="Shape 502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61" name="Shape 5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6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63" name="Shape 502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65" name="Shape 5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6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67" name="Shape 502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69" name="Shape 5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7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71" name="Shape 502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73" name="Shape 5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7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75" name="Shape 503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77" name="Shape 5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7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79" name="Shape 503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81" name="Shape 5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8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83" name="Shape 503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85" name="Shape 5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8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87" name="Shape 50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89" name="Shape 5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9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91" name="Shape 50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93" name="Shape 5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9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95" name="Shape 50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59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5997" name="Shape 5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599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5999" name="Shape 504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01" name="Shape 5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0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03" name="Shape 504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05" name="Shape 5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0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07" name="Shape 504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09" name="Shape 5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1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11" name="Shape 504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13" name="Shape 5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1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15" name="Shape 505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17" name="Shape 5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1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19" name="Shape 505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21" name="Shape 5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2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23" name="Shape 505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25" name="Shape 5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2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27" name="Shape 505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29" name="Shape 5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3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31" name="Shape 505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33" name="Shape 5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3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35" name="Shape 506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37" name="Shape 5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3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39" name="Shape 506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41" name="Shape 5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4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43" name="Shape 506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45" name="Shape 5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4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047" name="Shape 506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0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49" name="Shape 5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5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051" name="Shape 506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0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53" name="Shape 5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5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055" name="Shape 507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0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57" name="Shape 5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5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059" name="Shape 507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0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61" name="Shape 5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6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063" name="Shape 507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0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65" name="Shape 5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6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067" name="Shape 507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0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69" name="Shape 5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7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071" name="Shape 507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0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73" name="Shape 5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7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075" name="Shape 508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0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77" name="Shape 5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7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079" name="Shape 508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0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81" name="Shape 5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82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083" name="Shape 508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08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85" name="Shape 5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86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087" name="Shape 508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08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89" name="Shape 5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90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091" name="Shape 508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09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93" name="Shape 5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94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095" name="Shape 509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09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097" name="Shape 5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098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099" name="Shape 509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10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01" name="Shape 5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02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103" name="Shape 509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10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05" name="Shape 5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06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107" name="Shape 509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10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09" name="Shape 5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10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111" name="Shape 509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11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13" name="Shape 5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1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15" name="Shape 510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17" name="Shape 5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1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19" name="Shape 510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21" name="Shape 5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2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23" name="Shape 510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2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25" name="Shape 5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2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27" name="Shape 510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29" name="Shape 5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3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31" name="Shape 510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33" name="Shape 5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3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35" name="Shape 511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37" name="Shape 5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3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39" name="Shape 511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41" name="Shape 5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4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43" name="Shape 511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45" name="Shape 5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4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47" name="Shape 511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49" name="Shape 5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5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51" name="Shape 511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53" name="Shape 5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5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55" name="Shape 512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57" name="Shape 5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5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59" name="Shape 512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61" name="Shape 5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6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63" name="Shape 512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65" name="Shape 5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6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67" name="Shape 512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69" name="Shape 5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7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71" name="Shape 512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73" name="Shape 5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7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75" name="Shape 513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77" name="Shape 5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7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79" name="Shape 513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81" name="Shape 5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8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83" name="Shape 513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85" name="Shape 5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8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87" name="Shape 513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89" name="Shape 5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9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91" name="Shape 513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93" name="Shape 5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9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95" name="Shape 514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1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197" name="Shape 5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19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199" name="Shape 514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0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01" name="Shape 5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0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03" name="Shape 514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0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05" name="Shape 5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0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07" name="Shape 514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0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09" name="Shape 5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1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11" name="Shape 514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1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13" name="Shape 5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1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15" name="Shape 515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17" name="Shape 5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1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19" name="Shape 515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21" name="Shape 5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2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23" name="Shape 515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2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25" name="Shape 5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2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27" name="Shape 515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29" name="Shape 5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3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31" name="Shape 515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33" name="Shape 5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3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35" name="Shape 516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37" name="Shape 5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3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39" name="Shape 516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41" name="Shape 5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4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43" name="Shape 516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45" name="Shape 5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4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247" name="Shape 516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2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49" name="Shape 5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50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251" name="Shape 516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25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53" name="Shape 5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54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255" name="Shape 517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25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57" name="Shape 5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58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259" name="Shape 517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26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61" name="Shape 5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62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263" name="Shape 517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26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65" name="Shape 5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66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267" name="Shape 517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26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69" name="Shape 5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70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271" name="Shape 517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27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73" name="Shape 5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74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275" name="Shape 518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27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77" name="Shape 5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78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279" name="Shape 518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28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81" name="Shape 5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82" name="Shape 2"/>
        <xdr:cNvGrpSpPr/>
      </xdr:nvGrpSpPr>
      <xdr:grpSpPr>
        <a:xfrm>
          <a:off x="352425" y="2276475"/>
          <a:ext cx="38100" cy="0"/>
          <a:chOff x="5326950" y="1669740"/>
          <a:chExt cx="4991670" cy="2110260"/>
        </a:xfrm>
      </xdr:grpSpPr>
      <xdr:grpSp>
        <xdr:nvGrpSpPr>
          <xdr:cNvPr id="6283" name="Shape 5184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6284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85" name="Shape 5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8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287" name="Shape 51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2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89" name="Shape 5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9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291" name="Shape 518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2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93" name="Shape 5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9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295" name="Shape 51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2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297" name="Shape 5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29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299" name="Shape 51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01" name="Shape 5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0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03" name="Shape 51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05" name="Shape 5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0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07" name="Shape 51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09" name="Shape 5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10" name="Shape 2"/>
        <xdr:cNvGrpSpPr/>
      </xdr:nvGrpSpPr>
      <xdr:grpSpPr>
        <a:xfrm>
          <a:off x="352425" y="2276475"/>
          <a:ext cx="38100" cy="0"/>
          <a:chOff x="5326950" y="1669740"/>
          <a:chExt cx="4991670" cy="2110260"/>
        </a:xfrm>
      </xdr:grpSpPr>
      <xdr:grpSp>
        <xdr:nvGrpSpPr>
          <xdr:cNvPr id="6311" name="Shape 5198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6312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13" name="Shape 5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1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15" name="Shape 52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17" name="Shape 5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1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19" name="Shape 52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21" name="Shape 5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2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23" name="Shape 52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25" name="Shape 5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2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27" name="Shape 52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29" name="Shape 5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3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31" name="Shape 52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33" name="Shape 5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3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35" name="Shape 52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37" name="Shape 5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3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39" name="Shape 52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41" name="Shape 5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4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43" name="Shape 52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45" name="Shape 5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4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47" name="Shape 52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49" name="Shape 5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5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51" name="Shape 52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53" name="Shape 5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5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55" name="Shape 522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57" name="Shape 5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5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59" name="Shape 522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61" name="Shape 5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6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63" name="Shape 522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65" name="Shape 5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6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67" name="Shape 522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69" name="Shape 5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7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71" name="Shape 522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73" name="Shape 5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7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75" name="Shape 523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77" name="Shape 5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7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79" name="Shape 523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81" name="Shape 5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8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383" name="Shape 523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3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85" name="Shape 5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8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387" name="Shape 52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3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89" name="Shape 5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9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391" name="Shape 52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3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93" name="Shape 5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9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395" name="Shape 52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3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397" name="Shape 5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39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399" name="Shape 524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01" name="Shape 5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0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03" name="Shape 524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05" name="Shape 5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0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07" name="Shape 524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09" name="Shape 5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1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11" name="Shape 524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13" name="Shape 5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1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15" name="Shape 525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17" name="Shape 5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1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19" name="Shape 525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21" name="Shape 5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2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23" name="Shape 525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25" name="Shape 5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2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27" name="Shape 525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29" name="Shape 5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3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31" name="Shape 525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33" name="Shape 5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3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35" name="Shape 526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37" name="Shape 5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3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39" name="Shape 526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41" name="Shape 5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4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43" name="Shape 526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45" name="Shape 5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4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47" name="Shape 526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49" name="Shape 5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5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51" name="Shape 526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53" name="Shape 5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5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55" name="Shape 527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57" name="Shape 5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5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59" name="Shape 527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61" name="Shape 5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6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63" name="Shape 527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65" name="Shape 5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6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67" name="Shape 527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69" name="Shape 5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7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71" name="Shape 527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73" name="Shape 5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7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75" name="Shape 528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77" name="Shape 5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7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79" name="Shape 528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81" name="Shape 5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8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83" name="Shape 528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85" name="Shape 5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8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87" name="Shape 528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89" name="Shape 5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9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91" name="Shape 528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93" name="Shape 5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9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95" name="Shape 529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4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497" name="Shape 5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49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499" name="Shape 529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01" name="Shape 5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0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03" name="Shape 529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05" name="Shape 5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0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07" name="Shape 529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09" name="Shape 5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1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11" name="Shape 529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13" name="Shape 5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1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15" name="Shape 530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17" name="Shape 5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1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19" name="Shape 530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21" name="Shape 5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2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23" name="Shape 53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25" name="Shape 5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2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27" name="Shape 53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29" name="Shape 5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3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31" name="Shape 53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33" name="Shape 5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3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35" name="Shape 53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37" name="Shape 5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3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39" name="Shape 53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41" name="Shape 5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4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43" name="Shape 53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45" name="Shape 5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4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47" name="Shape 53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49" name="Shape 5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5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51" name="Shape 53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53" name="Shape 5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5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55" name="Shape 532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57" name="Shape 5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5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59" name="Shape 532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61" name="Shape 5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6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63" name="Shape 532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65" name="Shape 5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6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67" name="Shape 532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69" name="Shape 5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7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71" name="Shape 532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73" name="Shape 5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7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75" name="Shape 533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77" name="Shape 5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7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79" name="Shape 533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81" name="Shape 5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8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583" name="Shape 533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5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85" name="Shape 5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8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87" name="Shape 53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89" name="Shape 5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9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91" name="Shape 53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93" name="Shape 5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9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95" name="Shape 53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5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597" name="Shape 5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59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599" name="Shape 534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01" name="Shape 5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0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03" name="Shape 534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05" name="Shape 5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0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07" name="Shape 534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09" name="Shape 5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1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11" name="Shape 534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13" name="Shape 5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1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15" name="Shape 535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17" name="Shape 5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1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19" name="Shape 535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21" name="Shape 5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2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23" name="Shape 535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25" name="Shape 5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2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27" name="Shape 535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29" name="Shape 5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3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31" name="Shape 535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33" name="Shape 5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3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35" name="Shape 536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37" name="Shape 5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3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39" name="Shape 536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41" name="Shape 5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4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43" name="Shape 536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45" name="Shape 5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4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47" name="Shape 536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49" name="Shape 5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5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51" name="Shape 536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53" name="Shape 5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5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55" name="Shape 537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57" name="Shape 5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5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59" name="Shape 537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61" name="Shape 5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6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63" name="Shape 537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65" name="Shape 5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6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67" name="Shape 537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69" name="Shape 5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7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71" name="Shape 537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73" name="Shape 5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7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75" name="Shape 538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77" name="Shape 5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7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79" name="Shape 538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81" name="Shape 5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8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83" name="Shape 538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85" name="Shape 5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8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87" name="Shape 538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89" name="Shape 5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9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91" name="Shape 538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93" name="Shape 5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9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95" name="Shape 539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6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697" name="Shape 5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69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699" name="Shape 539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7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01" name="Shape 5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02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703" name="Shape 539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7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05" name="Shape 5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06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707" name="Shape 539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7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09" name="Shape 5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10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711" name="Shape 539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7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13" name="Shape 5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14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715" name="Shape 540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7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17" name="Shape 5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18" name="Shape 2"/>
        <xdr:cNvGrpSpPr/>
      </xdr:nvGrpSpPr>
      <xdr:grpSpPr>
        <a:xfrm>
          <a:off x="352425" y="2276475"/>
          <a:ext cx="38100" cy="0"/>
          <a:chOff x="5326950" y="2965140"/>
          <a:chExt cx="4991670" cy="814860"/>
        </a:xfrm>
      </xdr:grpSpPr>
      <xdr:grpSp>
        <xdr:nvGrpSpPr>
          <xdr:cNvPr id="6719" name="Shape 540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67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21" name="Shape 5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2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723" name="Shape 54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7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25" name="Shape 5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2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727" name="Shape 54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7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29" name="Shape 5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3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731" name="Shape 54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7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33" name="Shape 5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34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735" name="Shape 54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7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37" name="Shape 5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38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739" name="Shape 54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7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41" name="Shape 5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42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743" name="Shape 54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7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45" name="Shape 5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46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747" name="Shape 54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7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49" name="Shape 5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50" name="Shape 2"/>
        <xdr:cNvGrpSpPr/>
      </xdr:nvGrpSpPr>
      <xdr:grpSpPr>
        <a:xfrm>
          <a:off x="352425" y="2276475"/>
          <a:ext cx="38100" cy="0"/>
          <a:chOff x="5326950" y="2774640"/>
          <a:chExt cx="4991670" cy="1005360"/>
        </a:xfrm>
      </xdr:grpSpPr>
      <xdr:grpSp>
        <xdr:nvGrpSpPr>
          <xdr:cNvPr id="6751" name="Shape 54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67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53" name="Shape 5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54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755" name="Shape 542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75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57" name="Shape 5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58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759" name="Shape 542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76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61" name="Shape 5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62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763" name="Shape 542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76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65" name="Shape 5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66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767" name="Shape 542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76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69" name="Shape 5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70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771" name="Shape 542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77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73" name="Shape 5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74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775" name="Shape 543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77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77" name="Shape 5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78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779" name="Shape 543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78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81" name="Shape 5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82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783" name="Shape 543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78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85" name="Shape 5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8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787" name="Shape 543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7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89" name="Shape 5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9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791" name="Shape 543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7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93" name="Shape 5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9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795" name="Shape 544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7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797" name="Shape 5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79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799" name="Shape 544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0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01" name="Shape 5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0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03" name="Shape 544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0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05" name="Shape 5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0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07" name="Shape 544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0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09" name="Shape 5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1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11" name="Shape 544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1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13" name="Shape 5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1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15" name="Shape 545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17" name="Shape 5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1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19" name="Shape 545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21" name="Shape 5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2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23" name="Shape 545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2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25" name="Shape 5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2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27" name="Shape 545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29" name="Shape 5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3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31" name="Shape 545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33" name="Shape 5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3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35" name="Shape 546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37" name="Shape 5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3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39" name="Shape 546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41" name="Shape 5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4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43" name="Shape 546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45" name="Shape 5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4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47" name="Shape 546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49" name="Shape 5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5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51" name="Shape 546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3" name="Shape 5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5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55" name="Shape 547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7" name="Shape 5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5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59" name="Shape 547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61" name="Shape 5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6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63" name="Shape 547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65" name="Shape 5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6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67" name="Shape 547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69" name="Shape 5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7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71" name="Shape 547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73" name="Shape 5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7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75" name="Shape 548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77" name="Shape 5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7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79" name="Shape 548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81" name="Shape 5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8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83" name="Shape 548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85" name="Shape 5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8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87" name="Shape 548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89" name="Shape 5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9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91" name="Shape 548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93" name="Shape 5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9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95" name="Shape 549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8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97" name="Shape 5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89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899" name="Shape 549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90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01" name="Shape 5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02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903" name="Shape 549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90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05" name="Shape 5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06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907" name="Shape 549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90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09" name="Shape 5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10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911" name="Shape 549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91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13" name="Shape 5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14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915" name="Shape 550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9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17" name="Shape 5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18" name="Shape 2"/>
        <xdr:cNvGrpSpPr/>
      </xdr:nvGrpSpPr>
      <xdr:grpSpPr>
        <a:xfrm>
          <a:off x="352425" y="2276475"/>
          <a:ext cx="38100" cy="0"/>
          <a:chOff x="5326950" y="3346140"/>
          <a:chExt cx="4991670" cy="433860"/>
        </a:xfrm>
      </xdr:grpSpPr>
      <xdr:grpSp>
        <xdr:nvGrpSpPr>
          <xdr:cNvPr id="6919" name="Shape 550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69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21" name="Shape 5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22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923" name="Shape 550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92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25" name="Shape 5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26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927" name="Shape 550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92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29" name="Shape 5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30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931" name="Shape 550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93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33" name="Shape 5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34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935" name="Shape 551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93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37" name="Shape 5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38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939" name="Shape 551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94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41" name="Shape 5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42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943" name="Shape 551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94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45" name="Shape 5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46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947" name="Shape 551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94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49" name="Shape 5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50" name="Shape 2"/>
        <xdr:cNvGrpSpPr/>
      </xdr:nvGrpSpPr>
      <xdr:grpSpPr>
        <a:xfrm>
          <a:off x="352425" y="2276475"/>
          <a:ext cx="38100" cy="0"/>
          <a:chOff x="5326950" y="3155640"/>
          <a:chExt cx="4991670" cy="624360"/>
        </a:xfrm>
      </xdr:grpSpPr>
      <xdr:grpSp>
        <xdr:nvGrpSpPr>
          <xdr:cNvPr id="6951" name="Shape 551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695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53" name="Shape 5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54" name="Shape 2"/>
        <xdr:cNvGrpSpPr/>
      </xdr:nvGrpSpPr>
      <xdr:grpSpPr>
        <a:xfrm>
          <a:off x="352425" y="2276475"/>
          <a:ext cx="38100" cy="0"/>
          <a:chOff x="5326950" y="1669740"/>
          <a:chExt cx="4991670" cy="2110260"/>
        </a:xfrm>
      </xdr:grpSpPr>
      <xdr:grpSp>
        <xdr:nvGrpSpPr>
          <xdr:cNvPr id="6955" name="Shape 5520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6956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57" name="Shape 5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58" name="Shape 2"/>
        <xdr:cNvGrpSpPr/>
      </xdr:nvGrpSpPr>
      <xdr:grpSpPr>
        <a:xfrm>
          <a:off x="352425" y="2276475"/>
          <a:ext cx="38100" cy="0"/>
          <a:chOff x="5326950" y="1669740"/>
          <a:chExt cx="4991670" cy="2110260"/>
        </a:xfrm>
      </xdr:grpSpPr>
      <xdr:grpSp>
        <xdr:nvGrpSpPr>
          <xdr:cNvPr id="6959" name="Shape 5522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6960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61" name="Shape 5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62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63" name="Shape 552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6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65" name="Shape 5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66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67" name="Shape 552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6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69" name="Shape 5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70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71" name="Shape 552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7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73" name="Shape 5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74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75" name="Shape 553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7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77" name="Shape 5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78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79" name="Shape 553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8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81" name="Shape 5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82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83" name="Shape 553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8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85" name="Shape 5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86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87" name="Shape 553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8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89" name="Shape 5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90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91" name="Shape 553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9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93" name="Shape 5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94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95" name="Shape 554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699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97" name="Shape 5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6998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6999" name="Shape 554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0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01" name="Shape 5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02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7003" name="Shape 554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0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05" name="Shape 5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06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7007" name="Shape 554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0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09" name="Shape 5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10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7011" name="Shape 554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1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13" name="Shape 5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14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7015" name="Shape 555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1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17" name="Shape 5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18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7019" name="Shape 555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2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21" name="Shape 5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22" name="Shape 2"/>
        <xdr:cNvGrpSpPr/>
      </xdr:nvGrpSpPr>
      <xdr:grpSpPr>
        <a:xfrm>
          <a:off x="352425" y="2276475"/>
          <a:ext cx="38100" cy="0"/>
          <a:chOff x="5326950" y="3780000"/>
          <a:chExt cx="4991670" cy="1158720"/>
        </a:xfrm>
      </xdr:grpSpPr>
      <xdr:grpSp>
        <xdr:nvGrpSpPr>
          <xdr:cNvPr id="7023" name="Shape 555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702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25" name="Shape 5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26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027" name="Shape 555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02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29" name="Shape 5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30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031" name="Shape 555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03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33" name="Shape 5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34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035" name="Shape 556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03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37" name="Shape 5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38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039" name="Shape 556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04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41" name="Shape 5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42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043" name="Shape 556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04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45" name="Shape 5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46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047" name="Shape 556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04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49" name="Shape 5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50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051" name="Shape 556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05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53" name="Shape 5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54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055" name="Shape 557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05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57" name="Shape 5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5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59" name="Shape 557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61" name="Shape 5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6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63" name="Shape 557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65" name="Shape 5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6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67" name="Shape 55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69" name="Shape 5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7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71" name="Shape 55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73" name="Shape 5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7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75" name="Shape 55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77" name="Shape 5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7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79" name="Shape 558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81" name="Shape 5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8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83" name="Shape 55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85" name="Shape 5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8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87" name="Shape 55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89" name="Shape 5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9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91" name="Shape 55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93" name="Shape 5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9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95" name="Shape 55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0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97" name="Shape 5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09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099" name="Shape 55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01" name="Shape 5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0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03" name="Shape 55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05" name="Shape 5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0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07" name="Shape 55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09" name="Shape 5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1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11" name="Shape 55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13" name="Shape 5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1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15" name="Shape 56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17" name="Shape 5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1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19" name="Shape 56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21" name="Shape 5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2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23" name="Shape 56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25" name="Shape 5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2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27" name="Shape 56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29" name="Shape 5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3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31" name="Shape 560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33" name="Shape 5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3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35" name="Shape 561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37" name="Shape 5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3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39" name="Shape 561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41" name="Shape 5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4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43" name="Shape 56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45" name="Shape 5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4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47" name="Shape 561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49" name="Shape 5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5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51" name="Shape 561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53" name="Shape 5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5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55" name="Shape 562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57" name="Shape 5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5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59" name="Shape 562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61" name="Shape 5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6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63" name="Shape 562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65" name="Shape 5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6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67" name="Shape 562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69" name="Shape 5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7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71" name="Shape 562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73" name="Shape 5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7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75" name="Shape 563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77" name="Shape 5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7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79" name="Shape 563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81" name="Shape 5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8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83" name="Shape 563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85" name="Shape 5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8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87" name="Shape 563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89" name="Shape 5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9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191" name="Shape 563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1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93" name="Shape 5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94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195" name="Shape 564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19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97" name="Shape 5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198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199" name="Shape 564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0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01" name="Shape 5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02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203" name="Shape 564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0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05" name="Shape 5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06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207" name="Shape 564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0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09" name="Shape 5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10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211" name="Shape 564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1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13" name="Shape 5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14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215" name="Shape 565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1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17" name="Shape 5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18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219" name="Shape 565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2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21" name="Shape 5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22" name="Shape 2"/>
        <xdr:cNvGrpSpPr/>
      </xdr:nvGrpSpPr>
      <xdr:grpSpPr>
        <a:xfrm>
          <a:off x="352425" y="2276475"/>
          <a:ext cx="38100" cy="0"/>
          <a:chOff x="5326950" y="3094680"/>
          <a:chExt cx="4991670" cy="685320"/>
        </a:xfrm>
      </xdr:grpSpPr>
      <xdr:grpSp>
        <xdr:nvGrpSpPr>
          <xdr:cNvPr id="7223" name="Shape 565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722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25" name="Shape 5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2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227" name="Shape 565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2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29" name="Shape 5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3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231" name="Shape 565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2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33" name="Shape 5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3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235" name="Shape 566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2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37" name="Shape 5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3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239" name="Shape 566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2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41" name="Shape 5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4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243" name="Shape 566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2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45" name="Shape 5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4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247" name="Shape 566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2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49" name="Shape 5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5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251" name="Shape 566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2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53" name="Shape 5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5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255" name="Shape 567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2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57" name="Shape 5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5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59" name="Shape 56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61" name="Shape 5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6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63" name="Shape 56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65" name="Shape 5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6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67" name="Shape 567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69" name="Shape 5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7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71" name="Shape 567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73" name="Shape 5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7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75" name="Shape 568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77" name="Shape 5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7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79" name="Shape 56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81" name="Shape 5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8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83" name="Shape 568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85" name="Shape 5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8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87" name="Shape 568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89" name="Shape 5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9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91" name="Shape 568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93" name="Shape 5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9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95" name="Shape 569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2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97" name="Shape 5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29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299" name="Shape 569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01" name="Shape 5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0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03" name="Shape 569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05" name="Shape 5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0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07" name="Shape 569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09" name="Shape 5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1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11" name="Shape 569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13" name="Shape 5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1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15" name="Shape 570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17" name="Shape 5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1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19" name="Shape 570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21" name="Shape 5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2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23" name="Shape 570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25" name="Shape 5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2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27" name="Shape 570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29" name="Shape 5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3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31" name="Shape 57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33" name="Shape 5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3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35" name="Shape 57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37" name="Shape 5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3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39" name="Shape 57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41" name="Shape 5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4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43" name="Shape 571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45" name="Shape 5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4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47" name="Shape 57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49" name="Shape 5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5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51" name="Shape 57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53" name="Shape 5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5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55" name="Shape 57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57" name="Shape 5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5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59" name="Shape 57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61" name="Shape 5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6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63" name="Shape 57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65" name="Shape 5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6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67" name="Shape 57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69" name="Shape 5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7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71" name="Shape 57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73" name="Shape 5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7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75" name="Shape 57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77" name="Shape 5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7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79" name="Shape 57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81" name="Shape 5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8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83" name="Shape 57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85" name="Shape 5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8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87" name="Shape 57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89" name="Shape 5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9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391" name="Shape 57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3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93" name="Shape 5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9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395" name="Shape 574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3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97" name="Shape 5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39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399" name="Shape 574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01" name="Shape 5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0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403" name="Shape 574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05" name="Shape 5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0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407" name="Shape 574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09" name="Shape 5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1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411" name="Shape 574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13" name="Shape 5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1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415" name="Shape 575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17" name="Shape 5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1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419" name="Shape 575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21" name="Shape 5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2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423" name="Shape 575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4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25" name="Shape 5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26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427" name="Shape 575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42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29" name="Shape 5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30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431" name="Shape 575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43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33" name="Shape 5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34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435" name="Shape 576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43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37" name="Shape 5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38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439" name="Shape 576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44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41" name="Shape 5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42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443" name="Shape 576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44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45" name="Shape 5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46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447" name="Shape 576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44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49" name="Shape 5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50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451" name="Shape 576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45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53" name="Shape 5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54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455" name="Shape 577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45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57" name="Shape 5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5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59" name="Shape 577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61" name="Shape 5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6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63" name="Shape 577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65" name="Shape 5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6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67" name="Shape 577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69" name="Shape 5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7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71" name="Shape 577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73" name="Shape 5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7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75" name="Shape 578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77" name="Shape 5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7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79" name="Shape 578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81" name="Shape 5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8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83" name="Shape 578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85" name="Shape 5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8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87" name="Shape 578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89" name="Shape 5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9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91" name="Shape 578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93" name="Shape 5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9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95" name="Shape 579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4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97" name="Shape 5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49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499" name="Shape 579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01" name="Shape 5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0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03" name="Shape 579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05" name="Shape 5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0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07" name="Shape 579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09" name="Shape 5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1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11" name="Shape 579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13" name="Shape 5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1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15" name="Shape 580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17" name="Shape 5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1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19" name="Shape 580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21" name="Shape 5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2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23" name="Shape 580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25" name="Shape 5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2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27" name="Shape 580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29" name="Shape 5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3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31" name="Shape 580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33" name="Shape 5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3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35" name="Shape 581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37" name="Shape 5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3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39" name="Shape 581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41" name="Shape 5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4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43" name="Shape 581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45" name="Shape 5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4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47" name="Shape 581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49" name="Shape 5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5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51" name="Shape 581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53" name="Shape 5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5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55" name="Shape 582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57" name="Shape 5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5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59" name="Shape 582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61" name="Shape 5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6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63" name="Shape 582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65" name="Shape 5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6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67" name="Shape 582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69" name="Shape 5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7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71" name="Shape 582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73" name="Shape 5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7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75" name="Shape 583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77" name="Shape 5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7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79" name="Shape 583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81" name="Shape 5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8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83" name="Shape 583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85" name="Shape 5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8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87" name="Shape 583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89" name="Shape 5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9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7591" name="Shape 583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75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93" name="Shape 5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94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595" name="Shape 584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59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97" name="Shape 5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598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599" name="Shape 584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60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01" name="Shape 5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02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603" name="Shape 584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60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05" name="Shape 5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06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607" name="Shape 584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60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09" name="Shape 5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10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611" name="Shape 584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61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13" name="Shape 5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14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615" name="Shape 585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61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17" name="Shape 5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18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619" name="Shape 585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62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21" name="Shape 5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22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7623" name="Shape 585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762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25" name="Shape 5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26" name="Shape 2"/>
        <xdr:cNvGrpSpPr/>
      </xdr:nvGrpSpPr>
      <xdr:grpSpPr>
        <a:xfrm>
          <a:off x="352425" y="2276475"/>
          <a:ext cx="38100" cy="0"/>
          <a:chOff x="5326950" y="2248860"/>
          <a:chExt cx="4991670" cy="1531140"/>
        </a:xfrm>
      </xdr:grpSpPr>
      <xdr:grpSp>
        <xdr:nvGrpSpPr>
          <xdr:cNvPr id="7627" name="Shape 5856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7628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29" name="Shape 5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3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31" name="Shape 585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33" name="Shape 5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3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35" name="Shape 586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37" name="Shape 5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3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39" name="Shape 586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41" name="Shape 5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4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43" name="Shape 586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45" name="Shape 5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4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47" name="Shape 586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49" name="Shape 5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5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51" name="Shape 586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53" name="Shape 5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54" name="Shape 2"/>
        <xdr:cNvGrpSpPr/>
      </xdr:nvGrpSpPr>
      <xdr:grpSpPr>
        <a:xfrm>
          <a:off x="352425" y="2276475"/>
          <a:ext cx="38100" cy="0"/>
          <a:chOff x="5326950" y="2248860"/>
          <a:chExt cx="4991670" cy="1531140"/>
        </a:xfrm>
      </xdr:grpSpPr>
      <xdr:grpSp>
        <xdr:nvGrpSpPr>
          <xdr:cNvPr id="7655" name="Shape 5870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7656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57" name="Shape 5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5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59" name="Shape 587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61" name="Shape 5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6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63" name="Shape 587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65" name="Shape 5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6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67" name="Shape 58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69" name="Shape 5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7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71" name="Shape 58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73" name="Shape 5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7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75" name="Shape 58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77" name="Shape 5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7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79" name="Shape 588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81" name="Shape 5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8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83" name="Shape 58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85" name="Shape 5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8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87" name="Shape 58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89" name="Shape 5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9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91" name="Shape 58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93" name="Shape 5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9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95" name="Shape 58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6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97" name="Shape 5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69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699" name="Shape 58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01" name="Shape 5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0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703" name="Shape 58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05" name="Shape 5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0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707" name="Shape 58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09" name="Shape 5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1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711" name="Shape 58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13" name="Shape 5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1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715" name="Shape 59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17" name="Shape 5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1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719" name="Shape 59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21" name="Shape 5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2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723" name="Shape 59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25" name="Shape 5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2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727" name="Shape 59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7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29" name="Shape 5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3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31" name="Shape 59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33" name="Shape 5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3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35" name="Shape 59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37" name="Shape 5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3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39" name="Shape 59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41" name="Shape 5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4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43" name="Shape 591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45" name="Shape 5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4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47" name="Shape 59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49" name="Shape 5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5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51" name="Shape 59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53" name="Shape 5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5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55" name="Shape 59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57" name="Shape 5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5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59" name="Shape 59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61" name="Shape 5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6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63" name="Shape 59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65" name="Shape 5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6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67" name="Shape 59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69" name="Shape 5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7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71" name="Shape 59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73" name="Shape 5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7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75" name="Shape 59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77" name="Shape 5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7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79" name="Shape 59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81" name="Shape 5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8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83" name="Shape 59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85" name="Shape 5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8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87" name="Shape 59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89" name="Shape 5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9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91" name="Shape 59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93" name="Shape 5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9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95" name="Shape 594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7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97" name="Shape 5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79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799" name="Shape 594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01" name="Shape 5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0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03" name="Shape 594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05" name="Shape 5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0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07" name="Shape 59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09" name="Shape 5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1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11" name="Shape 59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13" name="Shape 5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1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15" name="Shape 595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17" name="Shape 5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1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19" name="Shape 595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21" name="Shape 5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2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23" name="Shape 595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25" name="Shape 5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2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27" name="Shape 595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29" name="Shape 5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3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31" name="Shape 595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33" name="Shape 5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3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35" name="Shape 596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37" name="Shape 5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3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39" name="Shape 596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41" name="Shape 5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4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43" name="Shape 596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45" name="Shape 5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4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47" name="Shape 596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49" name="Shape 5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5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51" name="Shape 596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53" name="Shape 5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5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55" name="Shape 597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57" name="Shape 5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5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59" name="Shape 59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61" name="Shape 5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6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863" name="Shape 59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8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65" name="Shape 5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6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67" name="Shape 59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69" name="Shape 5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7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71" name="Shape 59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73" name="Shape 5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7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75" name="Shape 59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77" name="Shape 5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7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79" name="Shape 598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81" name="Shape 5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8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83" name="Shape 59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85" name="Shape 5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8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87" name="Shape 59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89" name="Shape 5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9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91" name="Shape 59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93" name="Shape 5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9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95" name="Shape 59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8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97" name="Shape 5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89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899" name="Shape 59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01" name="Shape 5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0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903" name="Shape 59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05" name="Shape 5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0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907" name="Shape 59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09" name="Shape 5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1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911" name="Shape 59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13" name="Shape 5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1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915" name="Shape 60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17" name="Shape 6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1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919" name="Shape 60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21" name="Shape 6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2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923" name="Shape 60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25" name="Shape 6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2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7927" name="Shape 60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79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29" name="Shape 6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3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31" name="Shape 60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33" name="Shape 6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3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35" name="Shape 60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37" name="Shape 6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3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39" name="Shape 60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41" name="Shape 6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4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43" name="Shape 601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45" name="Shape 6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4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47" name="Shape 60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49" name="Shape 6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5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51" name="Shape 60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53" name="Shape 6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5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55" name="Shape 60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57" name="Shape 6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5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59" name="Shape 60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61" name="Shape 6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6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63" name="Shape 60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65" name="Shape 6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6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67" name="Shape 60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69" name="Shape 6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7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71" name="Shape 60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73" name="Shape 6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7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75" name="Shape 60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77" name="Shape 6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7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79" name="Shape 60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81" name="Shape 6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8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83" name="Shape 60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85" name="Shape 6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8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87" name="Shape 60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89" name="Shape 6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9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91" name="Shape 60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93" name="Shape 6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9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95" name="Shape 604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79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97" name="Shape 6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799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7999" name="Shape 604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01" name="Shape 6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0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03" name="Shape 604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05" name="Shape 6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0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07" name="Shape 60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09" name="Shape 6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1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11" name="Shape 60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13" name="Shape 6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1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15" name="Shape 605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17" name="Shape 6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1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19" name="Shape 605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21" name="Shape 6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2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23" name="Shape 605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25" name="Shape 6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2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27" name="Shape 605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29" name="Shape 6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3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31" name="Shape 605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33" name="Shape 6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3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35" name="Shape 606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37" name="Shape 6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3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39" name="Shape 606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41" name="Shape 6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4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43" name="Shape 606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45" name="Shape 6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46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47" name="Shape 606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49" name="Shape 6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50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51" name="Shape 606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53" name="Shape 6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54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55" name="Shape 607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57" name="Shape 6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58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59" name="Shape 60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61" name="Shape 6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62" name="Shape 2"/>
        <xdr:cNvGrpSpPr/>
      </xdr:nvGrpSpPr>
      <xdr:grpSpPr>
        <a:xfrm>
          <a:off x="352425" y="2276475"/>
          <a:ext cx="38100" cy="0"/>
          <a:chOff x="5326950" y="3429960"/>
          <a:chExt cx="4991670" cy="350040"/>
        </a:xfrm>
      </xdr:grpSpPr>
      <xdr:grpSp>
        <xdr:nvGrpSpPr>
          <xdr:cNvPr id="8063" name="Shape 60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80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65" name="Shape 6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6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8067" name="Shape 60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69" name="Shape 6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7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8071" name="Shape 60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73" name="Shape 6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7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8075" name="Shape 60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77" name="Shape 6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78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8079" name="Shape 608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81" name="Shape 6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82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8083" name="Shape 60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85" name="Shape 6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86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8087" name="Shape 60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89" name="Shape 6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90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8091" name="Shape 60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93" name="Shape 6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94" name="Shape 2"/>
        <xdr:cNvGrpSpPr/>
      </xdr:nvGrpSpPr>
      <xdr:grpSpPr>
        <a:xfrm>
          <a:off x="352425" y="2276475"/>
          <a:ext cx="38100" cy="0"/>
          <a:chOff x="5326950" y="3262320"/>
          <a:chExt cx="4991670" cy="517680"/>
        </a:xfrm>
      </xdr:grpSpPr>
      <xdr:grpSp>
        <xdr:nvGrpSpPr>
          <xdr:cNvPr id="8095" name="Shape 60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80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97" name="Shape 6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098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099" name="Shape 609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10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01" name="Shape 6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02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103" name="Shape 609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10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05" name="Shape 6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06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107" name="Shape 609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10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09" name="Shape 6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10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111" name="Shape 609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11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13" name="Shape 6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14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115" name="Shape 610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11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17" name="Shape 6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18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119" name="Shape 610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12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21" name="Shape 6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22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123" name="Shape 610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12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25" name="Shape 6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26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127" name="Shape 610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12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29" name="Shape 6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3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31" name="Shape 610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33" name="Shape 6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3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35" name="Shape 611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37" name="Shape 6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3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39" name="Shape 611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41" name="Shape 6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4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43" name="Shape 611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45" name="Shape 6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4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47" name="Shape 611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49" name="Shape 6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5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51" name="Shape 611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53" name="Shape 6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5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55" name="Shape 612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57" name="Shape 6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5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59" name="Shape 612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61" name="Shape 6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6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63" name="Shape 612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65" name="Shape 6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6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67" name="Shape 612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69" name="Shape 6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7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71" name="Shape 612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73" name="Shape 6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7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75" name="Shape 613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77" name="Shape 6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7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79" name="Shape 613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81" name="Shape 6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8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83" name="Shape 613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85" name="Shape 6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8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87" name="Shape 613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89" name="Shape 6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9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91" name="Shape 613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93" name="Shape 6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9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95" name="Shape 614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1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97" name="Shape 6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19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199" name="Shape 614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01" name="Shape 6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0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03" name="Shape 614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05" name="Shape 6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0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07" name="Shape 614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09" name="Shape 6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1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11" name="Shape 614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13" name="Shape 6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1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15" name="Shape 615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17" name="Shape 6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1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19" name="Shape 615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21" name="Shape 6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2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23" name="Shape 615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25" name="Shape 6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2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27" name="Shape 615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29" name="Shape 6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3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31" name="Shape 615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33" name="Shape 6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3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35" name="Shape 616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37" name="Shape 6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3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39" name="Shape 616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41" name="Shape 6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4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43" name="Shape 616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45" name="Shape 6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46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47" name="Shape 616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49" name="Shape 6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50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51" name="Shape 616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53" name="Shape 6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54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55" name="Shape 617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57" name="Shape 6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58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59" name="Shape 617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61" name="Shape 6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62" name="Shape 2"/>
        <xdr:cNvGrpSpPr/>
      </xdr:nvGrpSpPr>
      <xdr:grpSpPr>
        <a:xfrm>
          <a:off x="352425" y="2276475"/>
          <a:ext cx="38100" cy="0"/>
          <a:chOff x="5326950" y="3765240"/>
          <a:chExt cx="4991670" cy="14760"/>
        </a:xfrm>
      </xdr:grpSpPr>
      <xdr:grpSp>
        <xdr:nvGrpSpPr>
          <xdr:cNvPr id="8263" name="Shape 617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82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65" name="Shape 6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66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267" name="Shape 617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26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69" name="Shape 6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70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271" name="Shape 617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27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73" name="Shape 6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74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275" name="Shape 618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27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77" name="Shape 6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78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279" name="Shape 618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28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81" name="Shape 6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82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283" name="Shape 618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28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85" name="Shape 6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86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287" name="Shape 618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28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89" name="Shape 6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90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291" name="Shape 618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29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93" name="Shape 6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94" name="Shape 2"/>
        <xdr:cNvGrpSpPr/>
      </xdr:nvGrpSpPr>
      <xdr:grpSpPr>
        <a:xfrm>
          <a:off x="352425" y="2276475"/>
          <a:ext cx="38100" cy="0"/>
          <a:chOff x="5326950" y="3597600"/>
          <a:chExt cx="4991670" cy="182400"/>
        </a:xfrm>
      </xdr:grpSpPr>
      <xdr:grpSp>
        <xdr:nvGrpSpPr>
          <xdr:cNvPr id="8295" name="Shape 619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829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97" name="Shape 6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298" name="Shape 2"/>
        <xdr:cNvGrpSpPr/>
      </xdr:nvGrpSpPr>
      <xdr:grpSpPr>
        <a:xfrm>
          <a:off x="352425" y="2276475"/>
          <a:ext cx="38100" cy="0"/>
          <a:chOff x="5326950" y="2248860"/>
          <a:chExt cx="4991670" cy="1531140"/>
        </a:xfrm>
      </xdr:grpSpPr>
      <xdr:grpSp>
        <xdr:nvGrpSpPr>
          <xdr:cNvPr id="8299" name="Shape 6192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8300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01" name="Shape 6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02" name="Shape 2"/>
        <xdr:cNvGrpSpPr/>
      </xdr:nvGrpSpPr>
      <xdr:grpSpPr>
        <a:xfrm>
          <a:off x="352425" y="2276475"/>
          <a:ext cx="38100" cy="0"/>
          <a:chOff x="5326950" y="2248860"/>
          <a:chExt cx="4991670" cy="1531140"/>
        </a:xfrm>
      </xdr:grpSpPr>
      <xdr:grpSp>
        <xdr:nvGrpSpPr>
          <xdr:cNvPr id="8303" name="Shape 6194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8304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05" name="Shape 6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06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307" name="Shape 619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30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09" name="Shape 6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10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311" name="Shape 619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31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13" name="Shape 6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14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315" name="Shape 620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31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17" name="Shape 6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18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319" name="Shape 620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32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21" name="Shape 6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22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323" name="Shape 620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32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25" name="Shape 6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26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327" name="Shape 620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32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29" name="Shape 6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30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331" name="Shape 620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33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33" name="Shape 6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34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335" name="Shape 621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33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37" name="Shape 6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3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39" name="Shape 62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41" name="Shape 6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4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43" name="Shape 62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45" name="Shape 6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4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47" name="Shape 62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49" name="Shape 6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5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51" name="Shape 62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53" name="Shape 6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5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55" name="Shape 62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57" name="Shape 6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5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59" name="Shape 62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61" name="Shape 6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6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63" name="Shape 62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65" name="Shape 6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6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67" name="Shape 62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69" name="Shape 6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7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71" name="Shape 62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73" name="Shape 6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7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75" name="Shape 62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77" name="Shape 6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7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79" name="Shape 62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81" name="Shape 6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8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83" name="Shape 62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85" name="Shape 6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8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87" name="Shape 62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89" name="Shape 6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9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91" name="Shape 62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93" name="Shape 6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9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95" name="Shape 62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3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97" name="Shape 6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9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399" name="Shape 62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01" name="Shape 6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0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03" name="Shape 62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05" name="Shape 6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0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07" name="Shape 62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09" name="Shape 6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1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11" name="Shape 62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13" name="Shape 6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1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15" name="Shape 62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17" name="Shape 6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1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19" name="Shape 62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21" name="Shape 6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2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23" name="Shape 62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25" name="Shape 6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2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27" name="Shape 625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29" name="Shape 6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3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31" name="Shape 625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33" name="Shape 6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3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35" name="Shape 626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37" name="Shape 6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3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39" name="Shape 626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41" name="Shape 6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4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43" name="Shape 626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45" name="Shape 6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4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47" name="Shape 626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49" name="Shape 6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5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51" name="Shape 626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53" name="Shape 6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5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55" name="Shape 627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57" name="Shape 6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5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59" name="Shape 627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61" name="Shape 6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6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63" name="Shape 627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65" name="Shape 6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6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67" name="Shape 627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69" name="Shape 6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7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471" name="Shape 627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4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73" name="Shape 6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74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475" name="Shape 628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47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77" name="Shape 6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78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479" name="Shape 628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48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81" name="Shape 6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82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483" name="Shape 628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48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85" name="Shape 6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86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487" name="Shape 628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48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89" name="Shape 6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90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491" name="Shape 628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49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93" name="Shape 6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94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495" name="Shape 629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49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97" name="Shape 6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98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499" name="Shape 629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50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01" name="Shape 6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02" name="Shape 2"/>
        <xdr:cNvGrpSpPr/>
      </xdr:nvGrpSpPr>
      <xdr:grpSpPr>
        <a:xfrm>
          <a:off x="352425" y="2276475"/>
          <a:ext cx="38100" cy="0"/>
          <a:chOff x="5326950" y="2942280"/>
          <a:chExt cx="5006910" cy="837720"/>
        </a:xfrm>
      </xdr:grpSpPr>
      <xdr:grpSp>
        <xdr:nvGrpSpPr>
          <xdr:cNvPr id="8503" name="Shape 629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850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05" name="Shape 6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0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507" name="Shape 629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09" name="Shape 6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1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511" name="Shape 62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13" name="Shape 6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1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515" name="Shape 63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17" name="Shape 6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1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519" name="Shape 63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21" name="Shape 6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2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523" name="Shape 63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25" name="Shape 6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2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527" name="Shape 63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29" name="Shape 6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3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531" name="Shape 63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33" name="Shape 6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3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535" name="Shape 63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5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37" name="Shape 6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3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39" name="Shape 63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41" name="Shape 6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4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43" name="Shape 63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45" name="Shape 6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4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47" name="Shape 63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49" name="Shape 6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5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51" name="Shape 631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53" name="Shape 6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5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55" name="Shape 63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57" name="Shape 6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5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59" name="Shape 63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61" name="Shape 6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6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63" name="Shape 632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65" name="Shape 6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6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67" name="Shape 632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69" name="Shape 6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7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71" name="Shape 632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73" name="Shape 6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7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75" name="Shape 633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77" name="Shape 6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7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79" name="Shape 633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81" name="Shape 6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8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83" name="Shape 633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85" name="Shape 6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8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87" name="Shape 633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89" name="Shape 6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9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91" name="Shape 633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93" name="Shape 6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9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95" name="Shape 634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5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97" name="Shape 6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9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599" name="Shape 634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01" name="Shape 6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0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03" name="Shape 634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05" name="Shape 6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0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07" name="Shape 634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09" name="Shape 6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1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11" name="Shape 63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13" name="Shape 6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1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15" name="Shape 63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17" name="Shape 6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1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19" name="Shape 63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21" name="Shape 6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2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23" name="Shape 635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25" name="Shape 6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2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27" name="Shape 63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29" name="Shape 6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3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31" name="Shape 63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33" name="Shape 6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3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35" name="Shape 63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37" name="Shape 6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3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39" name="Shape 63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41" name="Shape 6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4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43" name="Shape 63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45" name="Shape 6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4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47" name="Shape 63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49" name="Shape 6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5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51" name="Shape 63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53" name="Shape 6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5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55" name="Shape 63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57" name="Shape 6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5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59" name="Shape 63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61" name="Shape 6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6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63" name="Shape 63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65" name="Shape 6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6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67" name="Shape 63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69" name="Shape 6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7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8671" name="Shape 63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86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73" name="Shape 6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7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675" name="Shape 638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77" name="Shape 6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7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679" name="Shape 638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81" name="Shape 6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8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683" name="Shape 638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85" name="Shape 6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8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687" name="Shape 638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89" name="Shape 6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9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691" name="Shape 638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93" name="Shape 6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9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695" name="Shape 639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6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97" name="Shape 6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9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699" name="Shape 639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7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01" name="Shape 6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0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703" name="Shape 639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7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05" name="Shape 6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06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707" name="Shape 639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70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09" name="Shape 6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10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711" name="Shape 639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71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13" name="Shape 6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14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715" name="Shape 640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71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17" name="Shape 6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18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719" name="Shape 640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72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21" name="Shape 6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22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723" name="Shape 640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72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25" name="Shape 6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26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727" name="Shape 640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72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29" name="Shape 6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30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731" name="Shape 640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73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33" name="Shape 6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34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735" name="Shape 641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73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37" name="Shape 6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3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39" name="Shape 641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41" name="Shape 6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4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43" name="Shape 641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45" name="Shape 6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4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47" name="Shape 641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49" name="Shape 6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5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51" name="Shape 641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53" name="Shape 6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5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55" name="Shape 642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57" name="Shape 6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5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59" name="Shape 642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61" name="Shape 6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6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63" name="Shape 642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65" name="Shape 6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6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67" name="Shape 642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69" name="Shape 6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7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71" name="Shape 642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73" name="Shape 6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7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75" name="Shape 643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77" name="Shape 6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7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79" name="Shape 643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81" name="Shape 6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8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83" name="Shape 643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85" name="Shape 6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8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87" name="Shape 643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89" name="Shape 6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9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91" name="Shape 643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93" name="Shape 6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9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95" name="Shape 644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7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97" name="Shape 6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9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799" name="Shape 644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01" name="Shape 6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0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03" name="Shape 644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05" name="Shape 6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0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07" name="Shape 644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09" name="Shape 6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1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11" name="Shape 644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13" name="Shape 6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1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15" name="Shape 645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17" name="Shape 6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1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19" name="Shape 645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21" name="Shape 6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2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23" name="Shape 645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25" name="Shape 6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2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27" name="Shape 645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29" name="Shape 6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3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31" name="Shape 645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33" name="Shape 6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3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35" name="Shape 646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37" name="Shape 6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3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39" name="Shape 646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41" name="Shape 6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4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43" name="Shape 646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45" name="Shape 6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4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47" name="Shape 646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49" name="Shape 6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5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51" name="Shape 646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53" name="Shape 6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5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55" name="Shape 647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57" name="Shape 6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5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59" name="Shape 647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61" name="Shape 6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6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63" name="Shape 647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65" name="Shape 6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6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67" name="Shape 647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69" name="Shape 6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7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8871" name="Shape 647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88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73" name="Shape 6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74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875" name="Shape 648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8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77" name="Shape 6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78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879" name="Shape 648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8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81" name="Shape 6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82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883" name="Shape 648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8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85" name="Shape 6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86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887" name="Shape 648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88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89" name="Shape 6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90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891" name="Shape 648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89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93" name="Shape 6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94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895" name="Shape 649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89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97" name="Shape 6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98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899" name="Shape 649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90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01" name="Shape 6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02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8903" name="Shape 649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890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05" name="Shape 6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06" name="Shape 2"/>
        <xdr:cNvGrpSpPr/>
      </xdr:nvGrpSpPr>
      <xdr:grpSpPr>
        <a:xfrm>
          <a:off x="352425" y="2276475"/>
          <a:ext cx="38100" cy="0"/>
          <a:chOff x="5326950" y="2027880"/>
          <a:chExt cx="5006910" cy="1752120"/>
        </a:xfrm>
      </xdr:grpSpPr>
      <xdr:grpSp>
        <xdr:nvGrpSpPr>
          <xdr:cNvPr id="8907" name="Shape 6496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8908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09" name="Shape 6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1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11" name="Shape 64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13" name="Shape 6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1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15" name="Shape 65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17" name="Shape 6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1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19" name="Shape 65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21" name="Shape 6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2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23" name="Shape 65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25" name="Shape 6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2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27" name="Shape 65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29" name="Shape 6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3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31" name="Shape 65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33" name="Shape 6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34" name="Shape 2"/>
        <xdr:cNvGrpSpPr/>
      </xdr:nvGrpSpPr>
      <xdr:grpSpPr>
        <a:xfrm>
          <a:off x="352425" y="2276475"/>
          <a:ext cx="38100" cy="0"/>
          <a:chOff x="5326950" y="2027880"/>
          <a:chExt cx="5006910" cy="1752120"/>
        </a:xfrm>
      </xdr:grpSpPr>
      <xdr:grpSp>
        <xdr:nvGrpSpPr>
          <xdr:cNvPr id="8935" name="Shape 6510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8936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37" name="Shape 6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3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39" name="Shape 65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41" name="Shape 6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4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43" name="Shape 65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45" name="Shape 6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4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47" name="Shape 65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49" name="Shape 6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5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51" name="Shape 65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53" name="Shape 6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5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55" name="Shape 65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57" name="Shape 6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5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59" name="Shape 65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61" name="Shape 6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6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63" name="Shape 65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65" name="Shape 6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6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67" name="Shape 65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69" name="Shape 6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7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71" name="Shape 65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73" name="Shape 6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7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75" name="Shape 65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77" name="Shape 6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7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79" name="Shape 65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81" name="Shape 6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8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83" name="Shape 65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85" name="Shape 6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8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87" name="Shape 65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89" name="Shape 6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9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91" name="Shape 65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93" name="Shape 6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9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95" name="Shape 65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89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97" name="Shape 6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9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8999" name="Shape 65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0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01" name="Shape 6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0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003" name="Shape 65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0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05" name="Shape 6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0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007" name="Shape 65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0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09" name="Shape 6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1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11" name="Shape 65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13" name="Shape 6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1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15" name="Shape 65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17" name="Shape 6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1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19" name="Shape 65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21" name="Shape 6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2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23" name="Shape 655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25" name="Shape 6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2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27" name="Shape 65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29" name="Shape 6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3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31" name="Shape 65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33" name="Shape 6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3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35" name="Shape 65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37" name="Shape 6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3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39" name="Shape 65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41" name="Shape 6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4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43" name="Shape 65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45" name="Shape 6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4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47" name="Shape 65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49" name="Shape 6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5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51" name="Shape 65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53" name="Shape 6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5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55" name="Shape 65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57" name="Shape 6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5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59" name="Shape 65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61" name="Shape 6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6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63" name="Shape 65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65" name="Shape 6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6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67" name="Shape 65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69" name="Shape 6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7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71" name="Shape 65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73" name="Shape 6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7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75" name="Shape 65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77" name="Shape 6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7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79" name="Shape 65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81" name="Shape 6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8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83" name="Shape 65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85" name="Shape 6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8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87" name="Shape 65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89" name="Shape 6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9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91" name="Shape 65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93" name="Shape 6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9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95" name="Shape 65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0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97" name="Shape 6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9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099" name="Shape 65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01" name="Shape 6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0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03" name="Shape 65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05" name="Shape 6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0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07" name="Shape 65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09" name="Shape 6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1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11" name="Shape 65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13" name="Shape 6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1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15" name="Shape 66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17" name="Shape 6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1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19" name="Shape 66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21" name="Shape 6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2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23" name="Shape 66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25" name="Shape 6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2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27" name="Shape 66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29" name="Shape 6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3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31" name="Shape 66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33" name="Shape 6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3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35" name="Shape 66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37" name="Shape 6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3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39" name="Shape 66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41" name="Shape 6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4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143" name="Shape 66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1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45" name="Shape 6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4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47" name="Shape 66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49" name="Shape 6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5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51" name="Shape 66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53" name="Shape 6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5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55" name="Shape 66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57" name="Shape 6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5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59" name="Shape 66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61" name="Shape 6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6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63" name="Shape 66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65" name="Shape 6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6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67" name="Shape 66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69" name="Shape 6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7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71" name="Shape 66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73" name="Shape 6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7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75" name="Shape 66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77" name="Shape 6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7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79" name="Shape 66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81" name="Shape 6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8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83" name="Shape 66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85" name="Shape 6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8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87" name="Shape 66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89" name="Shape 6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9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91" name="Shape 66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93" name="Shape 6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9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95" name="Shape 66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1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97" name="Shape 6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9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199" name="Shape 66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2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01" name="Shape 6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0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203" name="Shape 66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2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05" name="Shape 6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0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207" name="Shape 66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2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09" name="Shape 6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1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11" name="Shape 66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13" name="Shape 6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1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15" name="Shape 66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17" name="Shape 6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1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19" name="Shape 66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21" name="Shape 6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2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23" name="Shape 665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25" name="Shape 6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2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27" name="Shape 66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29" name="Shape 6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3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31" name="Shape 66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33" name="Shape 6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3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35" name="Shape 66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37" name="Shape 6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3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39" name="Shape 66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41" name="Shape 6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4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43" name="Shape 66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45" name="Shape 6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4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47" name="Shape 66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49" name="Shape 6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5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51" name="Shape 66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53" name="Shape 6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5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55" name="Shape 66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57" name="Shape 6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5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59" name="Shape 66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61" name="Shape 6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6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63" name="Shape 66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65" name="Shape 6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6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67" name="Shape 66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69" name="Shape 6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7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71" name="Shape 66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73" name="Shape 6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7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75" name="Shape 66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77" name="Shape 6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7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79" name="Shape 66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81" name="Shape 6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8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83" name="Shape 66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85" name="Shape 6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8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87" name="Shape 66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89" name="Shape 6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9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91" name="Shape 66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93" name="Shape 6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9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95" name="Shape 66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2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97" name="Shape 6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9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299" name="Shape 66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01" name="Shape 6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0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03" name="Shape 66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05" name="Shape 6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0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07" name="Shape 66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09" name="Shape 6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1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11" name="Shape 66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13" name="Shape 6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1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15" name="Shape 67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17" name="Shape 6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1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19" name="Shape 67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21" name="Shape 6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2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23" name="Shape 67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25" name="Shape 6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26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27" name="Shape 67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29" name="Shape 6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30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31" name="Shape 67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33" name="Shape 6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34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35" name="Shape 67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37" name="Shape 6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38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39" name="Shape 67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41" name="Shape 6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42" name="Shape 2"/>
        <xdr:cNvGrpSpPr/>
      </xdr:nvGrpSpPr>
      <xdr:grpSpPr>
        <a:xfrm>
          <a:off x="352425" y="2276475"/>
          <a:ext cx="38100" cy="0"/>
          <a:chOff x="5326950" y="3323280"/>
          <a:chExt cx="5006910" cy="456720"/>
        </a:xfrm>
      </xdr:grpSpPr>
      <xdr:grpSp>
        <xdr:nvGrpSpPr>
          <xdr:cNvPr id="9343" name="Shape 67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93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45" name="Shape 6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4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347" name="Shape 67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3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49" name="Shape 6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5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351" name="Shape 67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3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53" name="Shape 6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5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355" name="Shape 67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3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57" name="Shape 6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58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359" name="Shape 67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3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61" name="Shape 6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62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363" name="Shape 67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3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65" name="Shape 6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66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367" name="Shape 67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3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69" name="Shape 6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70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371" name="Shape 67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3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73" name="Shape 6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74" name="Shape 2"/>
        <xdr:cNvGrpSpPr/>
      </xdr:nvGrpSpPr>
      <xdr:grpSpPr>
        <a:xfrm>
          <a:off x="352425" y="2276475"/>
          <a:ext cx="38100" cy="0"/>
          <a:chOff x="5326950" y="3132780"/>
          <a:chExt cx="5006910" cy="647220"/>
        </a:xfrm>
      </xdr:grpSpPr>
      <xdr:grpSp>
        <xdr:nvGrpSpPr>
          <xdr:cNvPr id="9375" name="Shape 67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93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77" name="Shape 6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78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379" name="Shape 673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3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81" name="Shape 6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82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383" name="Shape 673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3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85" name="Shape 6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86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387" name="Shape 673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38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89" name="Shape 6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90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391" name="Shape 673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39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93" name="Shape 6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94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395" name="Shape 674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39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97" name="Shape 6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98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399" name="Shape 674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40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01" name="Shape 6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02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403" name="Shape 674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40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05" name="Shape 6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06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407" name="Shape 674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40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09" name="Shape 6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1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11" name="Shape 674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13" name="Shape 6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1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15" name="Shape 675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17" name="Shape 6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1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19" name="Shape 675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21" name="Shape 6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2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23" name="Shape 675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25" name="Shape 6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2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27" name="Shape 675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29" name="Shape 6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3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31" name="Shape 675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33" name="Shape 6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3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35" name="Shape 676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37" name="Shape 6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3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39" name="Shape 676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41" name="Shape 6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4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43" name="Shape 676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45" name="Shape 6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4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47" name="Shape 676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49" name="Shape 6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5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51" name="Shape 676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53" name="Shape 6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5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55" name="Shape 677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57" name="Shape 6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5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59" name="Shape 677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61" name="Shape 6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6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63" name="Shape 677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65" name="Shape 6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6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67" name="Shape 677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69" name="Shape 6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7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71" name="Shape 677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73" name="Shape 6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7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75" name="Shape 678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77" name="Shape 6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7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79" name="Shape 678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81" name="Shape 6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8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83" name="Shape 678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85" name="Shape 6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8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87" name="Shape 67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89" name="Shape 6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9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91" name="Shape 678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93" name="Shape 6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9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95" name="Shape 679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4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97" name="Shape 6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9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499" name="Shape 679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01" name="Shape 6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0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03" name="Shape 679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05" name="Shape 6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0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07" name="Shape 679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09" name="Shape 6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1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11" name="Shape 679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13" name="Shape 6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1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15" name="Shape 680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17" name="Shape 6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1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19" name="Shape 680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21" name="Shape 6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2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23" name="Shape 680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25" name="Shape 6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26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27" name="Shape 680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29" name="Shape 6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30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31" name="Shape 680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33" name="Shape 6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34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35" name="Shape 681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37" name="Shape 6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38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39" name="Shape 681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41" name="Shape 6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42" name="Shape 2"/>
        <xdr:cNvGrpSpPr/>
      </xdr:nvGrpSpPr>
      <xdr:grpSpPr>
        <a:xfrm>
          <a:off x="352425" y="2276475"/>
          <a:ext cx="38100" cy="0"/>
          <a:chOff x="5326950" y="3704280"/>
          <a:chExt cx="5006910" cy="75720"/>
        </a:xfrm>
      </xdr:grpSpPr>
      <xdr:grpSp>
        <xdr:nvGrpSpPr>
          <xdr:cNvPr id="9543" name="Shape 681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95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45" name="Shape 6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46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547" name="Shape 681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54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49" name="Shape 6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50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551" name="Shape 681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55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53" name="Shape 6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54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555" name="Shape 682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55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57" name="Shape 6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58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559" name="Shape 682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56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61" name="Shape 6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62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563" name="Shape 682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56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65" name="Shape 6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66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567" name="Shape 682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56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69" name="Shape 6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70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571" name="Shape 682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57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73" name="Shape 6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74" name="Shape 2"/>
        <xdr:cNvGrpSpPr/>
      </xdr:nvGrpSpPr>
      <xdr:grpSpPr>
        <a:xfrm>
          <a:off x="352425" y="2276475"/>
          <a:ext cx="38100" cy="0"/>
          <a:chOff x="5326950" y="3513780"/>
          <a:chExt cx="5006910" cy="266220"/>
        </a:xfrm>
      </xdr:grpSpPr>
      <xdr:grpSp>
        <xdr:nvGrpSpPr>
          <xdr:cNvPr id="9575" name="Shape 683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95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77" name="Shape 6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78" name="Shape 2"/>
        <xdr:cNvGrpSpPr/>
      </xdr:nvGrpSpPr>
      <xdr:grpSpPr>
        <a:xfrm>
          <a:off x="352425" y="2276475"/>
          <a:ext cx="38100" cy="0"/>
          <a:chOff x="5326950" y="2027880"/>
          <a:chExt cx="5006910" cy="1752120"/>
        </a:xfrm>
      </xdr:grpSpPr>
      <xdr:grpSp>
        <xdr:nvGrpSpPr>
          <xdr:cNvPr id="9579" name="Shape 6832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9580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81" name="Shape 6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82" name="Shape 2"/>
        <xdr:cNvGrpSpPr/>
      </xdr:nvGrpSpPr>
      <xdr:grpSpPr>
        <a:xfrm>
          <a:off x="352425" y="2276475"/>
          <a:ext cx="38100" cy="0"/>
          <a:chOff x="5326950" y="2027880"/>
          <a:chExt cx="5006910" cy="1752120"/>
        </a:xfrm>
      </xdr:grpSpPr>
      <xdr:grpSp>
        <xdr:nvGrpSpPr>
          <xdr:cNvPr id="9583" name="Shape 6834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9584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85" name="Shape 6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-19050</xdr:colOff>
      <xdr:row>8</xdr:row>
      <xdr:rowOff>0</xdr:rowOff>
    </xdr:from>
    <xdr:ext cx="38100" cy="0"/>
    <xdr:grpSp>
      <xdr:nvGrpSpPr>
        <xdr:cNvPr id="2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36" name="Shape 6836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4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37" name="Shape 6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3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38" name="Shape 6838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5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39" name="Shape 6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3</xdr:row>
      <xdr:rowOff>28575</xdr:rowOff>
    </xdr:from>
    <xdr:ext cx="38100" cy="0"/>
    <xdr:grpSp>
      <xdr:nvGrpSpPr>
        <xdr:cNvPr id="6" name="Shape 2"/>
        <xdr:cNvGrpSpPr/>
      </xdr:nvGrpSpPr>
      <xdr:grpSpPr>
        <a:xfrm>
          <a:off x="2466975" y="704850"/>
          <a:ext cx="38100" cy="0"/>
          <a:chOff x="5326950" y="3780000"/>
          <a:chExt cx="2979990" cy="3080865"/>
        </a:xfrm>
      </xdr:grpSpPr>
      <xdr:grpSp>
        <xdr:nvGrpSpPr>
          <xdr:cNvPr id="6840" name="Shape 6840"/>
          <xdr:cNvGrpSpPr/>
        </xdr:nvGrpSpPr>
        <xdr:grpSpPr>
          <a:xfrm>
            <a:off x="5326950" y="3780000"/>
            <a:ext cx="2979990" cy="3080865"/>
            <a:chOff x="2366010" y="699135"/>
            <a:chExt cx="2979990" cy="3080865"/>
          </a:xfrm>
        </xdr:grpSpPr>
        <xdr:sp macro="" textlink="">
          <xdr:nvSpPr>
            <xdr:cNvPr id="7" name="Shape 4"/>
            <xdr:cNvSpPr/>
          </xdr:nvSpPr>
          <xdr:spPr>
            <a:xfrm>
              <a:off x="2366010" y="69913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41" name="Shape 6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3</xdr:row>
      <xdr:rowOff>28575</xdr:rowOff>
    </xdr:from>
    <xdr:ext cx="38100" cy="0"/>
    <xdr:grpSp>
      <xdr:nvGrpSpPr>
        <xdr:cNvPr id="8" name="Shape 2"/>
        <xdr:cNvGrpSpPr/>
      </xdr:nvGrpSpPr>
      <xdr:grpSpPr>
        <a:xfrm>
          <a:off x="2466975" y="704850"/>
          <a:ext cx="38100" cy="0"/>
          <a:chOff x="5326950" y="3780000"/>
          <a:chExt cx="2979990" cy="3080865"/>
        </a:xfrm>
      </xdr:grpSpPr>
      <xdr:grpSp>
        <xdr:nvGrpSpPr>
          <xdr:cNvPr id="6842" name="Shape 6842"/>
          <xdr:cNvGrpSpPr/>
        </xdr:nvGrpSpPr>
        <xdr:grpSpPr>
          <a:xfrm>
            <a:off x="5326950" y="3780000"/>
            <a:ext cx="2979990" cy="3080865"/>
            <a:chOff x="2366010" y="699135"/>
            <a:chExt cx="2979990" cy="3080865"/>
          </a:xfrm>
        </xdr:grpSpPr>
        <xdr:sp macro="" textlink="">
          <xdr:nvSpPr>
            <xdr:cNvPr id="9" name="Shape 4"/>
            <xdr:cNvSpPr/>
          </xdr:nvSpPr>
          <xdr:spPr>
            <a:xfrm>
              <a:off x="2366010" y="69913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43" name="Shape 6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3</xdr:row>
      <xdr:rowOff>28575</xdr:rowOff>
    </xdr:from>
    <xdr:ext cx="38100" cy="0"/>
    <xdr:grpSp>
      <xdr:nvGrpSpPr>
        <xdr:cNvPr id="10" name="Shape 2"/>
        <xdr:cNvGrpSpPr/>
      </xdr:nvGrpSpPr>
      <xdr:grpSpPr>
        <a:xfrm>
          <a:off x="2466975" y="704850"/>
          <a:ext cx="38100" cy="0"/>
          <a:chOff x="5326950" y="3780000"/>
          <a:chExt cx="2979990" cy="3080865"/>
        </a:xfrm>
      </xdr:grpSpPr>
      <xdr:grpSp>
        <xdr:nvGrpSpPr>
          <xdr:cNvPr id="6844" name="Shape 6844"/>
          <xdr:cNvGrpSpPr/>
        </xdr:nvGrpSpPr>
        <xdr:grpSpPr>
          <a:xfrm>
            <a:off x="5326950" y="3780000"/>
            <a:ext cx="2979990" cy="3080865"/>
            <a:chOff x="2366010" y="699135"/>
            <a:chExt cx="2979990" cy="3080865"/>
          </a:xfrm>
        </xdr:grpSpPr>
        <xdr:sp macro="" textlink="">
          <xdr:nvSpPr>
            <xdr:cNvPr id="11" name="Shape 4"/>
            <xdr:cNvSpPr/>
          </xdr:nvSpPr>
          <xdr:spPr>
            <a:xfrm>
              <a:off x="2366010" y="69913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45" name="Shape 6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3</xdr:row>
      <xdr:rowOff>28575</xdr:rowOff>
    </xdr:from>
    <xdr:ext cx="38100" cy="0"/>
    <xdr:grpSp>
      <xdr:nvGrpSpPr>
        <xdr:cNvPr id="12" name="Shape 2"/>
        <xdr:cNvGrpSpPr/>
      </xdr:nvGrpSpPr>
      <xdr:grpSpPr>
        <a:xfrm>
          <a:off x="2466975" y="704850"/>
          <a:ext cx="38100" cy="0"/>
          <a:chOff x="5326950" y="3780000"/>
          <a:chExt cx="2979990" cy="3080865"/>
        </a:xfrm>
      </xdr:grpSpPr>
      <xdr:grpSp>
        <xdr:nvGrpSpPr>
          <xdr:cNvPr id="6846" name="Shape 6846"/>
          <xdr:cNvGrpSpPr/>
        </xdr:nvGrpSpPr>
        <xdr:grpSpPr>
          <a:xfrm>
            <a:off x="5326950" y="3780000"/>
            <a:ext cx="2979990" cy="3080865"/>
            <a:chOff x="2366010" y="699135"/>
            <a:chExt cx="2979990" cy="3080865"/>
          </a:xfrm>
        </xdr:grpSpPr>
        <xdr:sp macro="" textlink="">
          <xdr:nvSpPr>
            <xdr:cNvPr id="13" name="Shape 4"/>
            <xdr:cNvSpPr/>
          </xdr:nvSpPr>
          <xdr:spPr>
            <a:xfrm>
              <a:off x="2366010" y="69913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47" name="Shape 6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4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48" name="Shape 6848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5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49" name="Shape 6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6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50" name="Shape 6850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7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1" name="Shape 6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8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52" name="Shape 6852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9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3" name="Shape 6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0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54" name="Shape 6854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21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5" name="Shape 6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2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56" name="Shape 6856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23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7" name="Shape 6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4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58" name="Shape 6858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25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59" name="Shape 6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6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60" name="Shape 6860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27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61" name="Shape 6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8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62" name="Shape 6862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29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63" name="Shape 6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30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64" name="Shape 6864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31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65" name="Shape 6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16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66" name="Shape 6866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6817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67" name="Shape 6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18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68" name="Shape 6868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6819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69" name="Shape 6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20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70" name="Shape 6870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6821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71" name="Shape 6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3</xdr:row>
      <xdr:rowOff>28575</xdr:rowOff>
    </xdr:from>
    <xdr:ext cx="38100" cy="0"/>
    <xdr:grpSp>
      <xdr:nvGrpSpPr>
        <xdr:cNvPr id="6822" name="Shape 2"/>
        <xdr:cNvGrpSpPr/>
      </xdr:nvGrpSpPr>
      <xdr:grpSpPr>
        <a:xfrm>
          <a:off x="2466975" y="704850"/>
          <a:ext cx="38100" cy="0"/>
          <a:chOff x="5326950" y="3780000"/>
          <a:chExt cx="2979990" cy="3080865"/>
        </a:xfrm>
      </xdr:grpSpPr>
      <xdr:grpSp>
        <xdr:nvGrpSpPr>
          <xdr:cNvPr id="6872" name="Shape 6872"/>
          <xdr:cNvGrpSpPr/>
        </xdr:nvGrpSpPr>
        <xdr:grpSpPr>
          <a:xfrm>
            <a:off x="5326950" y="3780000"/>
            <a:ext cx="2979990" cy="3080865"/>
            <a:chOff x="2366010" y="699135"/>
            <a:chExt cx="2979990" cy="3080865"/>
          </a:xfrm>
        </xdr:grpSpPr>
        <xdr:sp macro="" textlink="">
          <xdr:nvSpPr>
            <xdr:cNvPr id="6823" name="Shape 4"/>
            <xdr:cNvSpPr/>
          </xdr:nvSpPr>
          <xdr:spPr>
            <a:xfrm>
              <a:off x="2366010" y="69913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73" name="Shape 6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3</xdr:row>
      <xdr:rowOff>28575</xdr:rowOff>
    </xdr:from>
    <xdr:ext cx="38100" cy="0"/>
    <xdr:grpSp>
      <xdr:nvGrpSpPr>
        <xdr:cNvPr id="6824" name="Shape 2"/>
        <xdr:cNvGrpSpPr/>
      </xdr:nvGrpSpPr>
      <xdr:grpSpPr>
        <a:xfrm>
          <a:off x="2466975" y="704850"/>
          <a:ext cx="38100" cy="0"/>
          <a:chOff x="5326950" y="3780000"/>
          <a:chExt cx="2979990" cy="3080865"/>
        </a:xfrm>
      </xdr:grpSpPr>
      <xdr:grpSp>
        <xdr:nvGrpSpPr>
          <xdr:cNvPr id="6874" name="Shape 6874"/>
          <xdr:cNvGrpSpPr/>
        </xdr:nvGrpSpPr>
        <xdr:grpSpPr>
          <a:xfrm>
            <a:off x="5326950" y="3780000"/>
            <a:ext cx="2979990" cy="3080865"/>
            <a:chOff x="2366010" y="699135"/>
            <a:chExt cx="2979990" cy="3080865"/>
          </a:xfrm>
        </xdr:grpSpPr>
        <xdr:sp macro="" textlink="">
          <xdr:nvSpPr>
            <xdr:cNvPr id="6825" name="Shape 4"/>
            <xdr:cNvSpPr/>
          </xdr:nvSpPr>
          <xdr:spPr>
            <a:xfrm>
              <a:off x="2366010" y="69913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75" name="Shape 6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3</xdr:row>
      <xdr:rowOff>28575</xdr:rowOff>
    </xdr:from>
    <xdr:ext cx="38100" cy="0"/>
    <xdr:grpSp>
      <xdr:nvGrpSpPr>
        <xdr:cNvPr id="6826" name="Shape 2"/>
        <xdr:cNvGrpSpPr/>
      </xdr:nvGrpSpPr>
      <xdr:grpSpPr>
        <a:xfrm>
          <a:off x="2466975" y="704850"/>
          <a:ext cx="38100" cy="0"/>
          <a:chOff x="5326950" y="3780000"/>
          <a:chExt cx="2979990" cy="3080865"/>
        </a:xfrm>
      </xdr:grpSpPr>
      <xdr:grpSp>
        <xdr:nvGrpSpPr>
          <xdr:cNvPr id="6876" name="Shape 6876"/>
          <xdr:cNvGrpSpPr/>
        </xdr:nvGrpSpPr>
        <xdr:grpSpPr>
          <a:xfrm>
            <a:off x="5326950" y="3780000"/>
            <a:ext cx="2979990" cy="3080865"/>
            <a:chOff x="2366010" y="699135"/>
            <a:chExt cx="2979990" cy="3080865"/>
          </a:xfrm>
        </xdr:grpSpPr>
        <xdr:sp macro="" textlink="">
          <xdr:nvSpPr>
            <xdr:cNvPr id="6827" name="Shape 4"/>
            <xdr:cNvSpPr/>
          </xdr:nvSpPr>
          <xdr:spPr>
            <a:xfrm>
              <a:off x="2366010" y="69913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77" name="Shape 6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3</xdr:row>
      <xdr:rowOff>28575</xdr:rowOff>
    </xdr:from>
    <xdr:ext cx="38100" cy="0"/>
    <xdr:grpSp>
      <xdr:nvGrpSpPr>
        <xdr:cNvPr id="6828" name="Shape 2"/>
        <xdr:cNvGrpSpPr/>
      </xdr:nvGrpSpPr>
      <xdr:grpSpPr>
        <a:xfrm>
          <a:off x="2466975" y="704850"/>
          <a:ext cx="38100" cy="0"/>
          <a:chOff x="5326950" y="3780000"/>
          <a:chExt cx="2979990" cy="3080865"/>
        </a:xfrm>
      </xdr:grpSpPr>
      <xdr:grpSp>
        <xdr:nvGrpSpPr>
          <xdr:cNvPr id="6878" name="Shape 6878"/>
          <xdr:cNvGrpSpPr/>
        </xdr:nvGrpSpPr>
        <xdr:grpSpPr>
          <a:xfrm>
            <a:off x="5326950" y="3780000"/>
            <a:ext cx="2979990" cy="3080865"/>
            <a:chOff x="2366010" y="699135"/>
            <a:chExt cx="2979990" cy="3080865"/>
          </a:xfrm>
        </xdr:grpSpPr>
        <xdr:sp macro="" textlink="">
          <xdr:nvSpPr>
            <xdr:cNvPr id="6829" name="Shape 4"/>
            <xdr:cNvSpPr/>
          </xdr:nvSpPr>
          <xdr:spPr>
            <a:xfrm>
              <a:off x="2366010" y="69913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79" name="Shape 6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30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80" name="Shape 6880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6831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81" name="Shape 6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32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82" name="Shape 6882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6833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83" name="Shape 6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34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84" name="Shape 6884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6835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85" name="Shape 6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86" name="Shape 2"/>
        <xdr:cNvGrpSpPr/>
      </xdr:nvGrpSpPr>
      <xdr:grpSpPr>
        <a:xfrm>
          <a:off x="2466975" y="2105025"/>
          <a:ext cx="38100" cy="0"/>
          <a:chOff x="5326950" y="3742380"/>
          <a:chExt cx="2979990" cy="37620"/>
        </a:xfrm>
      </xdr:grpSpPr>
      <xdr:grpSp>
        <xdr:nvGrpSpPr>
          <xdr:cNvPr id="6887" name="Shape 6886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6888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89" name="Shape 6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90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91" name="Shape 6888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6892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93" name="Shape 6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94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95" name="Shape 6890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6896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897" name="Shape 6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898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899" name="Shape 6892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6900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01" name="Shape 6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02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903" name="Shape 6894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6904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05" name="Shape 6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06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907" name="Shape 6896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6908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09" name="Shape 6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10" name="Shape 2"/>
        <xdr:cNvGrpSpPr/>
      </xdr:nvGrpSpPr>
      <xdr:grpSpPr>
        <a:xfrm>
          <a:off x="2466975" y="2105025"/>
          <a:ext cx="38100" cy="0"/>
          <a:chOff x="5326950" y="3780000"/>
          <a:chExt cx="2979990" cy="1105380"/>
        </a:xfrm>
      </xdr:grpSpPr>
      <xdr:grpSp>
        <xdr:nvGrpSpPr>
          <xdr:cNvPr id="6911" name="Shape 6898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6912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13" name="Shape 6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14" name="Shape 2"/>
        <xdr:cNvGrpSpPr/>
      </xdr:nvGrpSpPr>
      <xdr:grpSpPr>
        <a:xfrm>
          <a:off x="2466975" y="2105025"/>
          <a:ext cx="38100" cy="0"/>
          <a:chOff x="5326950" y="3389955"/>
          <a:chExt cx="2979990" cy="390045"/>
        </a:xfrm>
      </xdr:grpSpPr>
      <xdr:grpSp>
        <xdr:nvGrpSpPr>
          <xdr:cNvPr id="6915" name="Shape 6900"/>
          <xdr:cNvGrpSpPr/>
        </xdr:nvGrpSpPr>
        <xdr:grpSpPr>
          <a:xfrm>
            <a:off x="5326950" y="3389955"/>
            <a:ext cx="2979990" cy="390045"/>
            <a:chOff x="2366010" y="3780000"/>
            <a:chExt cx="2979990" cy="390045"/>
          </a:xfrm>
        </xdr:grpSpPr>
        <xdr:sp macro="" textlink="">
          <xdr:nvSpPr>
            <xdr:cNvPr id="6916" name="Shape 4"/>
            <xdr:cNvSpPr/>
          </xdr:nvSpPr>
          <xdr:spPr>
            <a:xfrm>
              <a:off x="2366010" y="41700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17" name="Shape 6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18" name="Shape 2"/>
        <xdr:cNvGrpSpPr/>
      </xdr:nvGrpSpPr>
      <xdr:grpSpPr>
        <a:xfrm>
          <a:off x="2466975" y="2105025"/>
          <a:ext cx="38100" cy="0"/>
          <a:chOff x="5326950" y="3580455"/>
          <a:chExt cx="2979990" cy="199545"/>
        </a:xfrm>
      </xdr:grpSpPr>
      <xdr:grpSp>
        <xdr:nvGrpSpPr>
          <xdr:cNvPr id="6919" name="Shape 6902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6920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21" name="Shape 6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22" name="Shape 2"/>
        <xdr:cNvGrpSpPr/>
      </xdr:nvGrpSpPr>
      <xdr:grpSpPr>
        <a:xfrm>
          <a:off x="2466975" y="2105025"/>
          <a:ext cx="38100" cy="0"/>
          <a:chOff x="5326950" y="3580455"/>
          <a:chExt cx="2979990" cy="199545"/>
        </a:xfrm>
      </xdr:grpSpPr>
      <xdr:grpSp>
        <xdr:nvGrpSpPr>
          <xdr:cNvPr id="6923" name="Shape 6904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6924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25" name="Shape 6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26" name="Shape 2"/>
        <xdr:cNvGrpSpPr/>
      </xdr:nvGrpSpPr>
      <xdr:grpSpPr>
        <a:xfrm>
          <a:off x="2466975" y="2105025"/>
          <a:ext cx="38100" cy="0"/>
          <a:chOff x="5326950" y="3580455"/>
          <a:chExt cx="2979990" cy="199545"/>
        </a:xfrm>
      </xdr:grpSpPr>
      <xdr:grpSp>
        <xdr:nvGrpSpPr>
          <xdr:cNvPr id="6927" name="Shape 6906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6928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29" name="Shape 6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30" name="Shape 2"/>
        <xdr:cNvGrpSpPr/>
      </xdr:nvGrpSpPr>
      <xdr:grpSpPr>
        <a:xfrm>
          <a:off x="2466975" y="2105025"/>
          <a:ext cx="38100" cy="0"/>
          <a:chOff x="5326950" y="3580455"/>
          <a:chExt cx="2979990" cy="199545"/>
        </a:xfrm>
      </xdr:grpSpPr>
      <xdr:grpSp>
        <xdr:nvGrpSpPr>
          <xdr:cNvPr id="6931" name="Shape 6908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6932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33" name="Shape 6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34" name="Shape 2"/>
        <xdr:cNvGrpSpPr/>
      </xdr:nvGrpSpPr>
      <xdr:grpSpPr>
        <a:xfrm>
          <a:off x="2466975" y="2105025"/>
          <a:ext cx="38100" cy="0"/>
          <a:chOff x="5326950" y="3580455"/>
          <a:chExt cx="2979990" cy="199545"/>
        </a:xfrm>
      </xdr:grpSpPr>
      <xdr:grpSp>
        <xdr:nvGrpSpPr>
          <xdr:cNvPr id="6935" name="Shape 6910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6936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37" name="Shape 6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38" name="Shape 2"/>
        <xdr:cNvGrpSpPr/>
      </xdr:nvGrpSpPr>
      <xdr:grpSpPr>
        <a:xfrm>
          <a:off x="2466975" y="2105025"/>
          <a:ext cx="38100" cy="0"/>
          <a:chOff x="5326950" y="3389955"/>
          <a:chExt cx="2979990" cy="390045"/>
        </a:xfrm>
      </xdr:grpSpPr>
      <xdr:grpSp>
        <xdr:nvGrpSpPr>
          <xdr:cNvPr id="6939" name="Shape 6912"/>
          <xdr:cNvGrpSpPr/>
        </xdr:nvGrpSpPr>
        <xdr:grpSpPr>
          <a:xfrm>
            <a:off x="5326950" y="3389955"/>
            <a:ext cx="2979990" cy="390045"/>
            <a:chOff x="2366010" y="3780000"/>
            <a:chExt cx="2979990" cy="390045"/>
          </a:xfrm>
        </xdr:grpSpPr>
        <xdr:sp macro="" textlink="">
          <xdr:nvSpPr>
            <xdr:cNvPr id="6940" name="Shape 4"/>
            <xdr:cNvSpPr/>
          </xdr:nvSpPr>
          <xdr:spPr>
            <a:xfrm>
              <a:off x="2366010" y="41700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41" name="Shape 6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42" name="Shape 2"/>
        <xdr:cNvGrpSpPr/>
      </xdr:nvGrpSpPr>
      <xdr:grpSpPr>
        <a:xfrm>
          <a:off x="2466975" y="2105025"/>
          <a:ext cx="38100" cy="0"/>
          <a:chOff x="5326950" y="3780000"/>
          <a:chExt cx="2979990" cy="914880"/>
        </a:xfrm>
      </xdr:grpSpPr>
      <xdr:grpSp>
        <xdr:nvGrpSpPr>
          <xdr:cNvPr id="6943" name="Shape 6914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6944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45" name="Shape 6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46" name="Shape 2"/>
        <xdr:cNvGrpSpPr/>
      </xdr:nvGrpSpPr>
      <xdr:grpSpPr>
        <a:xfrm>
          <a:off x="2466975" y="2105025"/>
          <a:ext cx="38100" cy="0"/>
          <a:chOff x="5326950" y="3780000"/>
          <a:chExt cx="2979990" cy="914880"/>
        </a:xfrm>
      </xdr:grpSpPr>
      <xdr:grpSp>
        <xdr:nvGrpSpPr>
          <xdr:cNvPr id="6947" name="Shape 6916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6948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49" name="Shape 6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50" name="Shape 2"/>
        <xdr:cNvGrpSpPr/>
      </xdr:nvGrpSpPr>
      <xdr:grpSpPr>
        <a:xfrm>
          <a:off x="2466975" y="2105025"/>
          <a:ext cx="38100" cy="0"/>
          <a:chOff x="5326950" y="3780000"/>
          <a:chExt cx="2979990" cy="914880"/>
        </a:xfrm>
      </xdr:grpSpPr>
      <xdr:grpSp>
        <xdr:nvGrpSpPr>
          <xdr:cNvPr id="6951" name="Shape 6918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6952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53" name="Shape 6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54" name="Shape 2"/>
        <xdr:cNvGrpSpPr/>
      </xdr:nvGrpSpPr>
      <xdr:grpSpPr>
        <a:xfrm>
          <a:off x="2466975" y="2105025"/>
          <a:ext cx="38100" cy="0"/>
          <a:chOff x="5326950" y="3780000"/>
          <a:chExt cx="2979990" cy="914880"/>
        </a:xfrm>
      </xdr:grpSpPr>
      <xdr:grpSp>
        <xdr:nvGrpSpPr>
          <xdr:cNvPr id="6955" name="Shape 6920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6956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57" name="Shape 6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58" name="Shape 2"/>
        <xdr:cNvGrpSpPr/>
      </xdr:nvGrpSpPr>
      <xdr:grpSpPr>
        <a:xfrm>
          <a:off x="2466975" y="2105025"/>
          <a:ext cx="38100" cy="0"/>
          <a:chOff x="5326950" y="3780000"/>
          <a:chExt cx="2979990" cy="914880"/>
        </a:xfrm>
      </xdr:grpSpPr>
      <xdr:grpSp>
        <xdr:nvGrpSpPr>
          <xdr:cNvPr id="6959" name="Shape 6922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6960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61" name="Shape 6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62" name="Shape 2"/>
        <xdr:cNvGrpSpPr/>
      </xdr:nvGrpSpPr>
      <xdr:grpSpPr>
        <a:xfrm>
          <a:off x="2466975" y="2105025"/>
          <a:ext cx="38100" cy="0"/>
          <a:chOff x="5326950" y="3780000"/>
          <a:chExt cx="2979990" cy="914880"/>
        </a:xfrm>
      </xdr:grpSpPr>
      <xdr:grpSp>
        <xdr:nvGrpSpPr>
          <xdr:cNvPr id="6963" name="Shape 6924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6964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65" name="Shape 6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66" name="Shape 2"/>
        <xdr:cNvGrpSpPr/>
      </xdr:nvGrpSpPr>
      <xdr:grpSpPr>
        <a:xfrm>
          <a:off x="2466975" y="2105025"/>
          <a:ext cx="38100" cy="0"/>
          <a:chOff x="5326950" y="3780000"/>
          <a:chExt cx="2979990" cy="914880"/>
        </a:xfrm>
      </xdr:grpSpPr>
      <xdr:grpSp>
        <xdr:nvGrpSpPr>
          <xdr:cNvPr id="6967" name="Shape 6926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6968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69" name="Shape 6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970" name="Shape 2"/>
        <xdr:cNvGrpSpPr/>
      </xdr:nvGrpSpPr>
      <xdr:grpSpPr>
        <a:xfrm>
          <a:off x="2466975" y="2105025"/>
          <a:ext cx="38100" cy="0"/>
          <a:chOff x="5326950" y="3780000"/>
          <a:chExt cx="2979990" cy="914880"/>
        </a:xfrm>
      </xdr:grpSpPr>
      <xdr:grpSp>
        <xdr:nvGrpSpPr>
          <xdr:cNvPr id="6971" name="Shape 6928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6972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73" name="Shape 6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6974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6975" name="Shape 693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697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77" name="Shape 6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6978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6979" name="Shape 693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698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81" name="Shape 6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6982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6983" name="Shape 693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698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85" name="Shape 6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6986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6987" name="Shape 693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698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89" name="Shape 6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6990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6991" name="Shape 693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699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93" name="Shape 6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6994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6995" name="Shape 694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699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6997" name="Shape 6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6998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6999" name="Shape 694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0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01" name="Shape 6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02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03" name="Shape 694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0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05" name="Shape 6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06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07" name="Shape 694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0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09" name="Shape 6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10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11" name="Shape 694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1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13" name="Shape 6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14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15" name="Shape 695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1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17" name="Shape 6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18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19" name="Shape 695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2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21" name="Shape 6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22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23" name="Shape 695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2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25" name="Shape 6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26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27" name="Shape 695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2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29" name="Shape 6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30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31" name="Shape 695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3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33" name="Shape 6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34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35" name="Shape 696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3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37" name="Shape 6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38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39" name="Shape 696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4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41" name="Shape 6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42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43" name="Shape 696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4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45" name="Shape 6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46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47" name="Shape 696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4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49" name="Shape 6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50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51" name="Shape 696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5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53" name="Shape 6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54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55" name="Shape 697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5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57" name="Shape 6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58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59" name="Shape 697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6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61" name="Shape 6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62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63" name="Shape 697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6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65" name="Shape 6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66" name="Shape 2"/>
        <xdr:cNvGrpSpPr/>
      </xdr:nvGrpSpPr>
      <xdr:grpSpPr>
        <a:xfrm>
          <a:off x="457200" y="2105025"/>
          <a:ext cx="38100" cy="0"/>
          <a:chOff x="5326950" y="3780000"/>
          <a:chExt cx="4991670" cy="914880"/>
        </a:xfrm>
      </xdr:grpSpPr>
      <xdr:grpSp>
        <xdr:nvGrpSpPr>
          <xdr:cNvPr id="7067" name="Shape 697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706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69" name="Shape 6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70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071" name="Shape 6978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072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73" name="Shape 6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74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075" name="Shape 6980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076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77" name="Shape 6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78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079" name="Shape 6982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080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81" name="Shape 6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82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083" name="Shape 6984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084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85" name="Shape 6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86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087" name="Shape 6986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088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89" name="Shape 6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90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091" name="Shape 6988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092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93" name="Shape 6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94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095" name="Shape 6990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096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097" name="Shape 6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098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099" name="Shape 6992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100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01" name="Shape 6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0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03" name="Shape 699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0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05" name="Shape 6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0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07" name="Shape 699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0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09" name="Shape 6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1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11" name="Shape 699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13" name="Shape 6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1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15" name="Shape 700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17" name="Shape 7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1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19" name="Shape 700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2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21" name="Shape 7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2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23" name="Shape 700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2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25" name="Shape 7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2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27" name="Shape 700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2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29" name="Shape 7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3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31" name="Shape 700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3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33" name="Shape 7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3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35" name="Shape 701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3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37" name="Shape 7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3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39" name="Shape 701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4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41" name="Shape 7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4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43" name="Shape 701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4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45" name="Shape 7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4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47" name="Shape 701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4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49" name="Shape 7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5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51" name="Shape 701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5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53" name="Shape 7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5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55" name="Shape 702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57" name="Shape 7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5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59" name="Shape 702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61" name="Shape 7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6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63" name="Shape 702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65" name="Shape 7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6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67" name="Shape 702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69" name="Shape 7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7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71" name="Shape 702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73" name="Shape 7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7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75" name="Shape 703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7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77" name="Shape 7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7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79" name="Shape 703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8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81" name="Shape 7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8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83" name="Shape 703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8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85" name="Shape 7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8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87" name="Shape 703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8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89" name="Shape 7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9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91" name="Shape 703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9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93" name="Shape 7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9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95" name="Shape 704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19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197" name="Shape 7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19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199" name="Shape 704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0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01" name="Shape 7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0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03" name="Shape 704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0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05" name="Shape 7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0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07" name="Shape 704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0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09" name="Shape 7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1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11" name="Shape 704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13" name="Shape 7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1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15" name="Shape 705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17" name="Shape 7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1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19" name="Shape 705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2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21" name="Shape 7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2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23" name="Shape 705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2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25" name="Shape 7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2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27" name="Shape 705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2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29" name="Shape 7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3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31" name="Shape 705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3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33" name="Shape 7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3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35" name="Shape 706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3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37" name="Shape 7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38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239" name="Shape 7062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240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41" name="Shape 7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42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243" name="Shape 7064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244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45" name="Shape 7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46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247" name="Shape 7066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248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49" name="Shape 7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50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251" name="Shape 7068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252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53" name="Shape 7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54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255" name="Shape 7070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256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57" name="Shape 7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58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259" name="Shape 7072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260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61" name="Shape 7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62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263" name="Shape 7074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264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65" name="Shape 7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66" name="Shape 2"/>
        <xdr:cNvGrpSpPr/>
      </xdr:nvGrpSpPr>
      <xdr:grpSpPr>
        <a:xfrm>
          <a:off x="457200" y="2105025"/>
          <a:ext cx="38100" cy="0"/>
          <a:chOff x="5326950" y="2599380"/>
          <a:chExt cx="4991670" cy="1180620"/>
        </a:xfrm>
      </xdr:grpSpPr>
      <xdr:grpSp>
        <xdr:nvGrpSpPr>
          <xdr:cNvPr id="7267" name="Shape 7076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7268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69" name="Shape 7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7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71" name="Shape 707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73" name="Shape 7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7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75" name="Shape 708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7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77" name="Shape 7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7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79" name="Shape 708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8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81" name="Shape 7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8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83" name="Shape 708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8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85" name="Shape 7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8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87" name="Shape 708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8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89" name="Shape 7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9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91" name="Shape 708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9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93" name="Shape 7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9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95" name="Shape 709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29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297" name="Shape 7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29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299" name="Shape 709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30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01" name="Shape 7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0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03" name="Shape 709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05" name="Shape 7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0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07" name="Shape 709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09" name="Shape 7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1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11" name="Shape 709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1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13" name="Shape 7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1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15" name="Shape 710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1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17" name="Shape 7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1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19" name="Shape 710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21" name="Shape 7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2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23" name="Shape 710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25" name="Shape 7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2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27" name="Shape 710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29" name="Shape 7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3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31" name="Shape 710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33" name="Shape 7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3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35" name="Shape 711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37" name="Shape 7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3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39" name="Shape 711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4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41" name="Shape 7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4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43" name="Shape 711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4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45" name="Shape 7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4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47" name="Shape 711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49" name="Shape 7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5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51" name="Shape 711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53" name="Shape 7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5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55" name="Shape 712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5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57" name="Shape 7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5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59" name="Shape 712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6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61" name="Shape 7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6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63" name="Shape 712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6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65" name="Shape 7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6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67" name="Shape 712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6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69" name="Shape 7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7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71" name="Shape 712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7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73" name="Shape 7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7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75" name="Shape 713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77" name="Shape 7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7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79" name="Shape 713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81" name="Shape 7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8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83" name="Shape 713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8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85" name="Shape 7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8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87" name="Shape 713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8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89" name="Shape 7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9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91" name="Shape 713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9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93" name="Shape 7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9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95" name="Shape 714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39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397" name="Shape 7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39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399" name="Shape 714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0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01" name="Shape 7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0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03" name="Shape 714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05" name="Shape 7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0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07" name="Shape 714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09" name="Shape 7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1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11" name="Shape 714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1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13" name="Shape 7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1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15" name="Shape 715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1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17" name="Shape 7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1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19" name="Shape 715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21" name="Shape 7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2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23" name="Shape 715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25" name="Shape 7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2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27" name="Shape 715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29" name="Shape 7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3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31" name="Shape 715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33" name="Shape 7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3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435" name="Shape 716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4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37" name="Shape 7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3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439" name="Shape 716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44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41" name="Shape 7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4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443" name="Shape 716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44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45" name="Shape 7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4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447" name="Shape 716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44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49" name="Shape 7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5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451" name="Shape 716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45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53" name="Shape 7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5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455" name="Shape 717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4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57" name="Shape 7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5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459" name="Shape 717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4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61" name="Shape 7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6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463" name="Shape 717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4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65" name="Shape 7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6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467" name="Shape 717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4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69" name="Shape 7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70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471" name="Shape 717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47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73" name="Shape 7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74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475" name="Shape 718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47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77" name="Shape 7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78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479" name="Shape 718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48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81" name="Shape 7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82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483" name="Shape 718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48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85" name="Shape 7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86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487" name="Shape 718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48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89" name="Shape 7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90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491" name="Shape 718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49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93" name="Shape 7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94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495" name="Shape 719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49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497" name="Shape 7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498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499" name="Shape 719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50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01" name="Shape 7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0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03" name="Shape 719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0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05" name="Shape 7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0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07" name="Shape 719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0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09" name="Shape 7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1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11" name="Shape 719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1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13" name="Shape 7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1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15" name="Shape 720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1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17" name="Shape 7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1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19" name="Shape 720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2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21" name="Shape 7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2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23" name="Shape 720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2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25" name="Shape 7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2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27" name="Shape 720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2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29" name="Shape 7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3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31" name="Shape 720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3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33" name="Shape 7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3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35" name="Shape 721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3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37" name="Shape 7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3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39" name="Shape 721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4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41" name="Shape 7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4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43" name="Shape 721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4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45" name="Shape 7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4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47" name="Shape 721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4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49" name="Shape 7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5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51" name="Shape 721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5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53" name="Shape 7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5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55" name="Shape 722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5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57" name="Shape 7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5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59" name="Shape 722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6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61" name="Shape 7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6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63" name="Shape 722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6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65" name="Shape 7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6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67" name="Shape 722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6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69" name="Shape 7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7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71" name="Shape 722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7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73" name="Shape 7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7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75" name="Shape 723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7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77" name="Shape 7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7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79" name="Shape 723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8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81" name="Shape 7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8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83" name="Shape 723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8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85" name="Shape 7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8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87" name="Shape 723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8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89" name="Shape 7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9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91" name="Shape 723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9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93" name="Shape 7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9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95" name="Shape 724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59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597" name="Shape 7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59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599" name="Shape 724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0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01" name="Shape 7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0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03" name="Shape 724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0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05" name="Shape 7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0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07" name="Shape 724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0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09" name="Shape 7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1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11" name="Shape 724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1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13" name="Shape 7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1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15" name="Shape 725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1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17" name="Shape 7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1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19" name="Shape 725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2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21" name="Shape 7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2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23" name="Shape 725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2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25" name="Shape 7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2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27" name="Shape 725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2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29" name="Shape 7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3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31" name="Shape 725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3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33" name="Shape 7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3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7635" name="Shape 726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763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37" name="Shape 7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38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639" name="Shape 726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64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41" name="Shape 7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42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643" name="Shape 726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64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45" name="Shape 7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46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647" name="Shape 726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64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49" name="Shape 7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50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651" name="Shape 726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65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53" name="Shape 7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54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655" name="Shape 727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65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57" name="Shape 7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58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659" name="Shape 727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66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61" name="Shape 7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62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663" name="Shape 727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66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65" name="Shape 7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66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7667" name="Shape 727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766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69" name="Shape 7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70" name="Shape 2"/>
        <xdr:cNvGrpSpPr/>
      </xdr:nvGrpSpPr>
      <xdr:grpSpPr>
        <a:xfrm>
          <a:off x="457200" y="2105025"/>
          <a:ext cx="38100" cy="0"/>
          <a:chOff x="5326950" y="1684980"/>
          <a:chExt cx="4991670" cy="2095020"/>
        </a:xfrm>
      </xdr:grpSpPr>
      <xdr:grpSp>
        <xdr:nvGrpSpPr>
          <xdr:cNvPr id="7671" name="Shape 7278"/>
          <xdr:cNvGrpSpPr/>
        </xdr:nvGrpSpPr>
        <xdr:grpSpPr>
          <a:xfrm>
            <a:off x="5326950" y="1684980"/>
            <a:ext cx="4991670" cy="2095020"/>
            <a:chOff x="354330" y="3780000"/>
            <a:chExt cx="4991670" cy="2095020"/>
          </a:xfrm>
        </xdr:grpSpPr>
        <xdr:sp macro="" textlink="">
          <xdr:nvSpPr>
            <xdr:cNvPr id="7672" name="Shape 4"/>
            <xdr:cNvSpPr/>
          </xdr:nvSpPr>
          <xdr:spPr>
            <a:xfrm>
              <a:off x="354330" y="58750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73" name="Shape 7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7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675" name="Shape 728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67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77" name="Shape 7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7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679" name="Shape 728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68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81" name="Shape 7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8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683" name="Shape 728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68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85" name="Shape 7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8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687" name="Shape 728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68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89" name="Shape 7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9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691" name="Shape 728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69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93" name="Shape 7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9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695" name="Shape 729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69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697" name="Shape 7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698" name="Shape 2"/>
        <xdr:cNvGrpSpPr/>
      </xdr:nvGrpSpPr>
      <xdr:grpSpPr>
        <a:xfrm>
          <a:off x="457200" y="2105025"/>
          <a:ext cx="38100" cy="0"/>
          <a:chOff x="5326950" y="1684980"/>
          <a:chExt cx="4991670" cy="2095020"/>
        </a:xfrm>
      </xdr:grpSpPr>
      <xdr:grpSp>
        <xdr:nvGrpSpPr>
          <xdr:cNvPr id="7699" name="Shape 7292"/>
          <xdr:cNvGrpSpPr/>
        </xdr:nvGrpSpPr>
        <xdr:grpSpPr>
          <a:xfrm>
            <a:off x="5326950" y="1684980"/>
            <a:ext cx="4991670" cy="2095020"/>
            <a:chOff x="354330" y="3780000"/>
            <a:chExt cx="4991670" cy="2095020"/>
          </a:xfrm>
        </xdr:grpSpPr>
        <xdr:sp macro="" textlink="">
          <xdr:nvSpPr>
            <xdr:cNvPr id="7700" name="Shape 4"/>
            <xdr:cNvSpPr/>
          </xdr:nvSpPr>
          <xdr:spPr>
            <a:xfrm>
              <a:off x="354330" y="58750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01" name="Shape 7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0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03" name="Shape 729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0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05" name="Shape 7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0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07" name="Shape 729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0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09" name="Shape 7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1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11" name="Shape 729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13" name="Shape 7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1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15" name="Shape 730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17" name="Shape 7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1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19" name="Shape 730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2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21" name="Shape 7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2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23" name="Shape 730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2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25" name="Shape 7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2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27" name="Shape 730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2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29" name="Shape 7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3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31" name="Shape 730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3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33" name="Shape 7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3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35" name="Shape 731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3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37" name="Shape 7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3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39" name="Shape 731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4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41" name="Shape 7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4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43" name="Shape 731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4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45" name="Shape 7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4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47" name="Shape 731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4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49" name="Shape 7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5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51" name="Shape 731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5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53" name="Shape 7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5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55" name="Shape 732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57" name="Shape 7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5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59" name="Shape 732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61" name="Shape 7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6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63" name="Shape 732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65" name="Shape 7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6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67" name="Shape 732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69" name="Shape 7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7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771" name="Shape 732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7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73" name="Shape 7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7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775" name="Shape 733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7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77" name="Shape 7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7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779" name="Shape 733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7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81" name="Shape 7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8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783" name="Shape 733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78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85" name="Shape 7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8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787" name="Shape 733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78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89" name="Shape 7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9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791" name="Shape 733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79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93" name="Shape 7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9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795" name="Shape 734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79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797" name="Shape 7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79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799" name="Shape 734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0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01" name="Shape 7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0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03" name="Shape 734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05" name="Shape 7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0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07" name="Shape 734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09" name="Shape 7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1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11" name="Shape 734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1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13" name="Shape 7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1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15" name="Shape 735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1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17" name="Shape 7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1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19" name="Shape 735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21" name="Shape 7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2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23" name="Shape 735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25" name="Shape 7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2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27" name="Shape 735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29" name="Shape 7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3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31" name="Shape 735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33" name="Shape 7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3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35" name="Shape 736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37" name="Shape 7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3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39" name="Shape 736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4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41" name="Shape 7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4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43" name="Shape 736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4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45" name="Shape 7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4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47" name="Shape 736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49" name="Shape 7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5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51" name="Shape 736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53" name="Shape 7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5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55" name="Shape 737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5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57" name="Shape 7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5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59" name="Shape 737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6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61" name="Shape 7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6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63" name="Shape 737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6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65" name="Shape 7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6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67" name="Shape 737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6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69" name="Shape 7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7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71" name="Shape 737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7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73" name="Shape 7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7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75" name="Shape 738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77" name="Shape 7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7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79" name="Shape 738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81" name="Shape 7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8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83" name="Shape 738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8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85" name="Shape 7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8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87" name="Shape 738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8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89" name="Shape 7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9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91" name="Shape 738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9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93" name="Shape 7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9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95" name="Shape 739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89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897" name="Shape 7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89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899" name="Shape 739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0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01" name="Shape 7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0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03" name="Shape 739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05" name="Shape 7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0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07" name="Shape 739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09" name="Shape 7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1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11" name="Shape 739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13" name="Shape 7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1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15" name="Shape 740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17" name="Shape 7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1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19" name="Shape 740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2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21" name="Shape 7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2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23" name="Shape 740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2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25" name="Shape 7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2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27" name="Shape 740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2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29" name="Shape 7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3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31" name="Shape 740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3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33" name="Shape 7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3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35" name="Shape 741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3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37" name="Shape 7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3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39" name="Shape 741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4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41" name="Shape 7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4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43" name="Shape 741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4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45" name="Shape 7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4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47" name="Shape 741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4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49" name="Shape 7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5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51" name="Shape 741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5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53" name="Shape 7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5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55" name="Shape 742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57" name="Shape 7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5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59" name="Shape 742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61" name="Shape 7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6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63" name="Shape 742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65" name="Shape 7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6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67" name="Shape 742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69" name="Shape 7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7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7971" name="Shape 742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79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73" name="Shape 7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7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75" name="Shape 743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77" name="Shape 7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7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79" name="Shape 743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81" name="Shape 7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8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83" name="Shape 743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8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85" name="Shape 7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8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87" name="Shape 743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8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89" name="Shape 7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9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91" name="Shape 743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9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93" name="Shape 7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9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95" name="Shape 744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799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7997" name="Shape 7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799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7999" name="Shape 744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0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01" name="Shape 7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0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03" name="Shape 744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05" name="Shape 7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0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07" name="Shape 744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09" name="Shape 7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1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11" name="Shape 744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1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13" name="Shape 7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1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15" name="Shape 745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1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17" name="Shape 7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1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19" name="Shape 745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21" name="Shape 7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2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23" name="Shape 745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25" name="Shape 7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2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27" name="Shape 745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29" name="Shape 7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3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31" name="Shape 745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33" name="Shape 7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3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35" name="Shape 746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37" name="Shape 7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3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39" name="Shape 746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4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41" name="Shape 7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4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43" name="Shape 746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4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45" name="Shape 7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4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47" name="Shape 746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49" name="Shape 7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5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51" name="Shape 746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53" name="Shape 7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5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55" name="Shape 747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5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57" name="Shape 7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5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59" name="Shape 747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6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61" name="Shape 7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6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63" name="Shape 747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6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65" name="Shape 7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6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67" name="Shape 747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6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69" name="Shape 7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7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71" name="Shape 747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7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73" name="Shape 7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7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75" name="Shape 748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77" name="Shape 7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7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79" name="Shape 748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81" name="Shape 7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8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83" name="Shape 748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8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85" name="Shape 7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8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87" name="Shape 748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8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89" name="Shape 7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90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91" name="Shape 748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9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93" name="Shape 7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94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95" name="Shape 749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09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097" name="Shape 7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098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099" name="Shape 749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10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01" name="Shape 7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02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103" name="Shape 749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1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05" name="Shape 7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06" name="Shape 2"/>
        <xdr:cNvGrpSpPr/>
      </xdr:nvGrpSpPr>
      <xdr:grpSpPr>
        <a:xfrm>
          <a:off x="457200" y="2105025"/>
          <a:ext cx="38100" cy="0"/>
          <a:chOff x="5326950" y="2980380"/>
          <a:chExt cx="4991670" cy="799620"/>
        </a:xfrm>
      </xdr:grpSpPr>
      <xdr:grpSp>
        <xdr:nvGrpSpPr>
          <xdr:cNvPr id="8107" name="Shape 749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81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09" name="Shape 7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1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8111" name="Shape 749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81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13" name="Shape 7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1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8115" name="Shape 750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81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17" name="Shape 7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1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8119" name="Shape 750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812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21" name="Shape 7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22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8123" name="Shape 750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812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25" name="Shape 7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26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8127" name="Shape 750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812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29" name="Shape 7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30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8131" name="Shape 750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813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33" name="Shape 7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34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8135" name="Shape 751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813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37" name="Shape 7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38" name="Shape 2"/>
        <xdr:cNvGrpSpPr/>
      </xdr:nvGrpSpPr>
      <xdr:grpSpPr>
        <a:xfrm>
          <a:off x="457200" y="2105025"/>
          <a:ext cx="38100" cy="0"/>
          <a:chOff x="5326950" y="2789880"/>
          <a:chExt cx="4991670" cy="990120"/>
        </a:xfrm>
      </xdr:grpSpPr>
      <xdr:grpSp>
        <xdr:nvGrpSpPr>
          <xdr:cNvPr id="8139" name="Shape 751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814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41" name="Shape 7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42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143" name="Shape 751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14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45" name="Shape 7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46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147" name="Shape 751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14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49" name="Shape 7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50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151" name="Shape 751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15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53" name="Shape 7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54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155" name="Shape 752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15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57" name="Shape 7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58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159" name="Shape 752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16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61" name="Shape 7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62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163" name="Shape 752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16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65" name="Shape 7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66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167" name="Shape 752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16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69" name="Shape 7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70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171" name="Shape 752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17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73" name="Shape 7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7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175" name="Shape 753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17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77" name="Shape 7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7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179" name="Shape 753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18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81" name="Shape 7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8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183" name="Shape 753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18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85" name="Shape 7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8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187" name="Shape 753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18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89" name="Shape 7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9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191" name="Shape 753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19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93" name="Shape 7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9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195" name="Shape 754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19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197" name="Shape 7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19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199" name="Shape 754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0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01" name="Shape 7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0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03" name="Shape 754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0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05" name="Shape 7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0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07" name="Shape 754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0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09" name="Shape 7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1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11" name="Shape 754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1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13" name="Shape 7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1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15" name="Shape 755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1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17" name="Shape 7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1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19" name="Shape 755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2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21" name="Shape 7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2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23" name="Shape 755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2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25" name="Shape 7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2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27" name="Shape 755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2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29" name="Shape 7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3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31" name="Shape 755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3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33" name="Shape 7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3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35" name="Shape 756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3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37" name="Shape 7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3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39" name="Shape 756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4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41" name="Shape 7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4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43" name="Shape 756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4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45" name="Shape 7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4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47" name="Shape 756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4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49" name="Shape 7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5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51" name="Shape 756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5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53" name="Shape 7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5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55" name="Shape 757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5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57" name="Shape 7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5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59" name="Shape 757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6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61" name="Shape 7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6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63" name="Shape 757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6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65" name="Shape 7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6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67" name="Shape 757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6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69" name="Shape 7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7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71" name="Shape 757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7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73" name="Shape 7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7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75" name="Shape 758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7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77" name="Shape 7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7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79" name="Shape 758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8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81" name="Shape 7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8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83" name="Shape 758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8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85" name="Shape 7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8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87" name="Shape 758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8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89" name="Shape 7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90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91" name="Shape 758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9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93" name="Shape 7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94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95" name="Shape 759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29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297" name="Shape 7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298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299" name="Shape 759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30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01" name="Shape 7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02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303" name="Shape 759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30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05" name="Shape 7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06" name="Shape 2"/>
        <xdr:cNvGrpSpPr/>
      </xdr:nvGrpSpPr>
      <xdr:grpSpPr>
        <a:xfrm>
          <a:off x="457200" y="2105025"/>
          <a:ext cx="38100" cy="0"/>
          <a:chOff x="5326950" y="3361380"/>
          <a:chExt cx="4991670" cy="418620"/>
        </a:xfrm>
      </xdr:grpSpPr>
      <xdr:grpSp>
        <xdr:nvGrpSpPr>
          <xdr:cNvPr id="8307" name="Shape 759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830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09" name="Shape 7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10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311" name="Shape 759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31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13" name="Shape 7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14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315" name="Shape 760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31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17" name="Shape 7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18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319" name="Shape 760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32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21" name="Shape 7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22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323" name="Shape 760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32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25" name="Shape 7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26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327" name="Shape 760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32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29" name="Shape 7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30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331" name="Shape 760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33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33" name="Shape 7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34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335" name="Shape 761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33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37" name="Shape 7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38" name="Shape 2"/>
        <xdr:cNvGrpSpPr/>
      </xdr:nvGrpSpPr>
      <xdr:grpSpPr>
        <a:xfrm>
          <a:off x="457200" y="2105025"/>
          <a:ext cx="38100" cy="0"/>
          <a:chOff x="5326950" y="3170880"/>
          <a:chExt cx="4991670" cy="609120"/>
        </a:xfrm>
      </xdr:grpSpPr>
      <xdr:grpSp>
        <xdr:nvGrpSpPr>
          <xdr:cNvPr id="8339" name="Shape 761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834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41" name="Shape 7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42" name="Shape 2"/>
        <xdr:cNvGrpSpPr/>
      </xdr:nvGrpSpPr>
      <xdr:grpSpPr>
        <a:xfrm>
          <a:off x="457200" y="2105025"/>
          <a:ext cx="38100" cy="0"/>
          <a:chOff x="5326950" y="1684980"/>
          <a:chExt cx="4991670" cy="2095020"/>
        </a:xfrm>
      </xdr:grpSpPr>
      <xdr:grpSp>
        <xdr:nvGrpSpPr>
          <xdr:cNvPr id="8343" name="Shape 7614"/>
          <xdr:cNvGrpSpPr/>
        </xdr:nvGrpSpPr>
        <xdr:grpSpPr>
          <a:xfrm>
            <a:off x="5326950" y="1684980"/>
            <a:ext cx="4991670" cy="2095020"/>
            <a:chOff x="354330" y="3780000"/>
            <a:chExt cx="4991670" cy="2095020"/>
          </a:xfrm>
        </xdr:grpSpPr>
        <xdr:sp macro="" textlink="">
          <xdr:nvSpPr>
            <xdr:cNvPr id="8344" name="Shape 4"/>
            <xdr:cNvSpPr/>
          </xdr:nvSpPr>
          <xdr:spPr>
            <a:xfrm>
              <a:off x="354330" y="58750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45" name="Shape 7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8346" name="Shape 2"/>
        <xdr:cNvGrpSpPr/>
      </xdr:nvGrpSpPr>
      <xdr:grpSpPr>
        <a:xfrm>
          <a:off x="457200" y="2105025"/>
          <a:ext cx="38100" cy="0"/>
          <a:chOff x="5326950" y="1684980"/>
          <a:chExt cx="4991670" cy="2095020"/>
        </a:xfrm>
      </xdr:grpSpPr>
      <xdr:grpSp>
        <xdr:nvGrpSpPr>
          <xdr:cNvPr id="8347" name="Shape 7616"/>
          <xdr:cNvGrpSpPr/>
        </xdr:nvGrpSpPr>
        <xdr:grpSpPr>
          <a:xfrm>
            <a:off x="5326950" y="1684980"/>
            <a:ext cx="4991670" cy="2095020"/>
            <a:chOff x="354330" y="3780000"/>
            <a:chExt cx="4991670" cy="2095020"/>
          </a:xfrm>
        </xdr:grpSpPr>
        <xdr:sp macro="" textlink="">
          <xdr:nvSpPr>
            <xdr:cNvPr id="8348" name="Shape 4"/>
            <xdr:cNvSpPr/>
          </xdr:nvSpPr>
          <xdr:spPr>
            <a:xfrm>
              <a:off x="354330" y="58750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49" name="Shape 7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50" name="Shape 2"/>
        <xdr:cNvGrpSpPr/>
      </xdr:nvGrpSpPr>
      <xdr:grpSpPr>
        <a:xfrm>
          <a:off x="2466975" y="2105025"/>
          <a:ext cx="38100" cy="0"/>
          <a:chOff x="5326950" y="3108015"/>
          <a:chExt cx="2835210" cy="671985"/>
        </a:xfrm>
      </xdr:grpSpPr>
      <xdr:grpSp>
        <xdr:nvGrpSpPr>
          <xdr:cNvPr id="8351" name="Shape 7618"/>
          <xdr:cNvGrpSpPr/>
        </xdr:nvGrpSpPr>
        <xdr:grpSpPr>
          <a:xfrm>
            <a:off x="5326950" y="3108015"/>
            <a:ext cx="2835210" cy="671985"/>
            <a:chOff x="2510790" y="3780000"/>
            <a:chExt cx="2835210" cy="671985"/>
          </a:xfrm>
        </xdr:grpSpPr>
        <xdr:sp macro="" textlink="">
          <xdr:nvSpPr>
            <xdr:cNvPr id="8352" name="Shape 4"/>
            <xdr:cNvSpPr/>
          </xdr:nvSpPr>
          <xdr:spPr>
            <a:xfrm>
              <a:off x="2510790" y="44519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53" name="Shape 7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54" name="Shape 2"/>
        <xdr:cNvGrpSpPr/>
      </xdr:nvGrpSpPr>
      <xdr:grpSpPr>
        <a:xfrm>
          <a:off x="2466975" y="2105025"/>
          <a:ext cx="38100" cy="0"/>
          <a:chOff x="5326950" y="3108015"/>
          <a:chExt cx="2835210" cy="671985"/>
        </a:xfrm>
      </xdr:grpSpPr>
      <xdr:grpSp>
        <xdr:nvGrpSpPr>
          <xdr:cNvPr id="8355" name="Shape 7620"/>
          <xdr:cNvGrpSpPr/>
        </xdr:nvGrpSpPr>
        <xdr:grpSpPr>
          <a:xfrm>
            <a:off x="5326950" y="3108015"/>
            <a:ext cx="2835210" cy="671985"/>
            <a:chOff x="2510790" y="3780000"/>
            <a:chExt cx="2835210" cy="671985"/>
          </a:xfrm>
        </xdr:grpSpPr>
        <xdr:sp macro="" textlink="">
          <xdr:nvSpPr>
            <xdr:cNvPr id="8356" name="Shape 4"/>
            <xdr:cNvSpPr/>
          </xdr:nvSpPr>
          <xdr:spPr>
            <a:xfrm>
              <a:off x="2510790" y="44519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57" name="Shape 7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58" name="Shape 2"/>
        <xdr:cNvGrpSpPr/>
      </xdr:nvGrpSpPr>
      <xdr:grpSpPr>
        <a:xfrm>
          <a:off x="2466975" y="2105025"/>
          <a:ext cx="38100" cy="0"/>
          <a:chOff x="5326950" y="3780000"/>
          <a:chExt cx="2835210" cy="632940"/>
        </a:xfrm>
      </xdr:grpSpPr>
      <xdr:grpSp>
        <xdr:nvGrpSpPr>
          <xdr:cNvPr id="8359" name="Shape 7622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8360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61" name="Shape 7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62" name="Shape 2"/>
        <xdr:cNvGrpSpPr/>
      </xdr:nvGrpSpPr>
      <xdr:grpSpPr>
        <a:xfrm>
          <a:off x="2466975" y="2105025"/>
          <a:ext cx="38100" cy="0"/>
          <a:chOff x="5326950" y="3780000"/>
          <a:chExt cx="2835210" cy="632940"/>
        </a:xfrm>
      </xdr:grpSpPr>
      <xdr:grpSp>
        <xdr:nvGrpSpPr>
          <xdr:cNvPr id="8363" name="Shape 7624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8364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65" name="Shape 7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66" name="Shape 2"/>
        <xdr:cNvGrpSpPr/>
      </xdr:nvGrpSpPr>
      <xdr:grpSpPr>
        <a:xfrm>
          <a:off x="2466975" y="2105025"/>
          <a:ext cx="38100" cy="0"/>
          <a:chOff x="5326950" y="3780000"/>
          <a:chExt cx="2835210" cy="632940"/>
        </a:xfrm>
      </xdr:grpSpPr>
      <xdr:grpSp>
        <xdr:nvGrpSpPr>
          <xdr:cNvPr id="8367" name="Shape 7626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8368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69" name="Shape 7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70" name="Shape 2"/>
        <xdr:cNvGrpSpPr/>
      </xdr:nvGrpSpPr>
      <xdr:grpSpPr>
        <a:xfrm>
          <a:off x="2466975" y="2105025"/>
          <a:ext cx="38100" cy="0"/>
          <a:chOff x="5326950" y="3780000"/>
          <a:chExt cx="2835210" cy="632940"/>
        </a:xfrm>
      </xdr:grpSpPr>
      <xdr:grpSp>
        <xdr:nvGrpSpPr>
          <xdr:cNvPr id="8371" name="Shape 7628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8372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73" name="Shape 7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74" name="Shape 2"/>
        <xdr:cNvGrpSpPr/>
      </xdr:nvGrpSpPr>
      <xdr:grpSpPr>
        <a:xfrm>
          <a:off x="2466975" y="2105025"/>
          <a:ext cx="38100" cy="0"/>
          <a:chOff x="5326950" y="3780000"/>
          <a:chExt cx="2835210" cy="632940"/>
        </a:xfrm>
      </xdr:grpSpPr>
      <xdr:grpSp>
        <xdr:nvGrpSpPr>
          <xdr:cNvPr id="8375" name="Shape 7630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8376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77" name="Shape 7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78" name="Shape 2"/>
        <xdr:cNvGrpSpPr/>
      </xdr:nvGrpSpPr>
      <xdr:grpSpPr>
        <a:xfrm>
          <a:off x="2466975" y="2105025"/>
          <a:ext cx="38100" cy="0"/>
          <a:chOff x="5326950" y="3780000"/>
          <a:chExt cx="2835210" cy="632940"/>
        </a:xfrm>
      </xdr:grpSpPr>
      <xdr:grpSp>
        <xdr:nvGrpSpPr>
          <xdr:cNvPr id="8379" name="Shape 7632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8380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81" name="Shape 7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82" name="Shape 2"/>
        <xdr:cNvGrpSpPr/>
      </xdr:nvGrpSpPr>
      <xdr:grpSpPr>
        <a:xfrm>
          <a:off x="2466975" y="2105025"/>
          <a:ext cx="38100" cy="0"/>
          <a:chOff x="5326950" y="3780000"/>
          <a:chExt cx="2835210" cy="632940"/>
        </a:xfrm>
      </xdr:grpSpPr>
      <xdr:grpSp>
        <xdr:nvGrpSpPr>
          <xdr:cNvPr id="8383" name="Shape 7634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8384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85" name="Shape 7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1990725</xdr:colOff>
      <xdr:row>8</xdr:row>
      <xdr:rowOff>0</xdr:rowOff>
    </xdr:from>
    <xdr:ext cx="38100" cy="0"/>
    <xdr:grpSp>
      <xdr:nvGrpSpPr>
        <xdr:cNvPr id="8386" name="Shape 2"/>
        <xdr:cNvGrpSpPr/>
      </xdr:nvGrpSpPr>
      <xdr:grpSpPr>
        <a:xfrm>
          <a:off x="2466975" y="2105025"/>
          <a:ext cx="38100" cy="0"/>
          <a:chOff x="5326950" y="3780000"/>
          <a:chExt cx="2835210" cy="632940"/>
        </a:xfrm>
      </xdr:grpSpPr>
      <xdr:grpSp>
        <xdr:nvGrpSpPr>
          <xdr:cNvPr id="8387" name="Shape 7636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8388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89" name="Shape 7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90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391" name="Shape 763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39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93" name="Shape 7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94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395" name="Shape 764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39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397" name="Shape 7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398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399" name="Shape 764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0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01" name="Shape 7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02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03" name="Shape 764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0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05" name="Shape 7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06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07" name="Shape 764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0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09" name="Shape 7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10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11" name="Shape 764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1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13" name="Shape 7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14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15" name="Shape 765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1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17" name="Shape 7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18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19" name="Shape 765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2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21" name="Shape 7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22" name="Shape 2"/>
        <xdr:cNvGrpSpPr/>
      </xdr:nvGrpSpPr>
      <xdr:grpSpPr>
        <a:xfrm>
          <a:off x="352425" y="2105025"/>
          <a:ext cx="38100" cy="0"/>
          <a:chOff x="5326950" y="3780000"/>
          <a:chExt cx="4991670" cy="251940"/>
        </a:xfrm>
      </xdr:grpSpPr>
      <xdr:grpSp>
        <xdr:nvGrpSpPr>
          <xdr:cNvPr id="8423" name="Shape 7654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8424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25" name="Shape 7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26" name="Shape 2"/>
        <xdr:cNvGrpSpPr/>
      </xdr:nvGrpSpPr>
      <xdr:grpSpPr>
        <a:xfrm>
          <a:off x="352425" y="2105025"/>
          <a:ext cx="38100" cy="0"/>
          <a:chOff x="5326950" y="3780000"/>
          <a:chExt cx="4991670" cy="251940"/>
        </a:xfrm>
      </xdr:grpSpPr>
      <xdr:grpSp>
        <xdr:nvGrpSpPr>
          <xdr:cNvPr id="8427" name="Shape 7656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8428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29" name="Shape 7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30" name="Shape 2"/>
        <xdr:cNvGrpSpPr/>
      </xdr:nvGrpSpPr>
      <xdr:grpSpPr>
        <a:xfrm>
          <a:off x="352425" y="2105025"/>
          <a:ext cx="38100" cy="0"/>
          <a:chOff x="5326950" y="3780000"/>
          <a:chExt cx="4991670" cy="251940"/>
        </a:xfrm>
      </xdr:grpSpPr>
      <xdr:grpSp>
        <xdr:nvGrpSpPr>
          <xdr:cNvPr id="8431" name="Shape 7658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8432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33" name="Shape 7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34" name="Shape 2"/>
        <xdr:cNvGrpSpPr/>
      </xdr:nvGrpSpPr>
      <xdr:grpSpPr>
        <a:xfrm>
          <a:off x="352425" y="2105025"/>
          <a:ext cx="38100" cy="0"/>
          <a:chOff x="5326950" y="3780000"/>
          <a:chExt cx="4991670" cy="251940"/>
        </a:xfrm>
      </xdr:grpSpPr>
      <xdr:grpSp>
        <xdr:nvGrpSpPr>
          <xdr:cNvPr id="8435" name="Shape 7660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8436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37" name="Shape 7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38" name="Shape 2"/>
        <xdr:cNvGrpSpPr/>
      </xdr:nvGrpSpPr>
      <xdr:grpSpPr>
        <a:xfrm>
          <a:off x="352425" y="2105025"/>
          <a:ext cx="38100" cy="0"/>
          <a:chOff x="5326950" y="3780000"/>
          <a:chExt cx="4991670" cy="251940"/>
        </a:xfrm>
      </xdr:grpSpPr>
      <xdr:grpSp>
        <xdr:nvGrpSpPr>
          <xdr:cNvPr id="8439" name="Shape 7662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8440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41" name="Shape 7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42" name="Shape 2"/>
        <xdr:cNvGrpSpPr/>
      </xdr:nvGrpSpPr>
      <xdr:grpSpPr>
        <a:xfrm>
          <a:off x="352425" y="2105025"/>
          <a:ext cx="38100" cy="0"/>
          <a:chOff x="5326950" y="3780000"/>
          <a:chExt cx="4991670" cy="251940"/>
        </a:xfrm>
      </xdr:grpSpPr>
      <xdr:grpSp>
        <xdr:nvGrpSpPr>
          <xdr:cNvPr id="8443" name="Shape 7664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8444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45" name="Shape 7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46" name="Shape 2"/>
        <xdr:cNvGrpSpPr/>
      </xdr:nvGrpSpPr>
      <xdr:grpSpPr>
        <a:xfrm>
          <a:off x="352425" y="2105025"/>
          <a:ext cx="38100" cy="0"/>
          <a:chOff x="5326950" y="3780000"/>
          <a:chExt cx="4991670" cy="251940"/>
        </a:xfrm>
      </xdr:grpSpPr>
      <xdr:grpSp>
        <xdr:nvGrpSpPr>
          <xdr:cNvPr id="8447" name="Shape 7666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8448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49" name="Shape 7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50" name="Shape 2"/>
        <xdr:cNvGrpSpPr/>
      </xdr:nvGrpSpPr>
      <xdr:grpSpPr>
        <a:xfrm>
          <a:off x="352425" y="2105025"/>
          <a:ext cx="38100" cy="0"/>
          <a:chOff x="5326950" y="3780000"/>
          <a:chExt cx="4991670" cy="251940"/>
        </a:xfrm>
      </xdr:grpSpPr>
      <xdr:grpSp>
        <xdr:nvGrpSpPr>
          <xdr:cNvPr id="8451" name="Shape 7668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8452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53" name="Shape 7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54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55" name="Shape 767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5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57" name="Shape 7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58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59" name="Shape 767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6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61" name="Shape 7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62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63" name="Shape 767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6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65" name="Shape 7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66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67" name="Shape 767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6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69" name="Shape 7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70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71" name="Shape 767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7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73" name="Shape 7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74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75" name="Shape 768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7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77" name="Shape 7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78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79" name="Shape 768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8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81" name="Shape 7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82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83" name="Shape 768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8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85" name="Shape 7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86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87" name="Shape 768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8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89" name="Shape 7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90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91" name="Shape 768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9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93" name="Shape 7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94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95" name="Shape 769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49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497" name="Shape 7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498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499" name="Shape 769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0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01" name="Shape 7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02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03" name="Shape 769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0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05" name="Shape 7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06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07" name="Shape 769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0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09" name="Shape 7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10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11" name="Shape 769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1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13" name="Shape 7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14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15" name="Shape 770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1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17" name="Shape 7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18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19" name="Shape 770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2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21" name="Shape 7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22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23" name="Shape 770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2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25" name="Shape 7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26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27" name="Shape 770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2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29" name="Shape 7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30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31" name="Shape 770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3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33" name="Shape 7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34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35" name="Shape 771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3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37" name="Shape 7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38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39" name="Shape 771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4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41" name="Shape 7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42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43" name="Shape 771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4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45" name="Shape 7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46" name="Shape 2"/>
        <xdr:cNvGrpSpPr/>
      </xdr:nvGrpSpPr>
      <xdr:grpSpPr>
        <a:xfrm>
          <a:off x="352425" y="2105025"/>
          <a:ext cx="38100" cy="0"/>
          <a:chOff x="5326950" y="3780000"/>
          <a:chExt cx="4991670" cy="632940"/>
        </a:xfrm>
      </xdr:grpSpPr>
      <xdr:grpSp>
        <xdr:nvGrpSpPr>
          <xdr:cNvPr id="8547" name="Shape 771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854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49" name="Shape 7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50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551" name="Shape 771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55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53" name="Shape 7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54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555" name="Shape 772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55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57" name="Shape 7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58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559" name="Shape 772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56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61" name="Shape 7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62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563" name="Shape 772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56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65" name="Shape 7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66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567" name="Shape 772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56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69" name="Shape 7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70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571" name="Shape 772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57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73" name="Shape 7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74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575" name="Shape 773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57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77" name="Shape 7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78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579" name="Shape 773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58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81" name="Shape 7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8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583" name="Shape 773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5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85" name="Shape 7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8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587" name="Shape 773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5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89" name="Shape 7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9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591" name="Shape 773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5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93" name="Shape 7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9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595" name="Shape 774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5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597" name="Shape 7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59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599" name="Shape 77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01" name="Shape 7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0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03" name="Shape 77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05" name="Shape 7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0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07" name="Shape 77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09" name="Shape 7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1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11" name="Shape 77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13" name="Shape 7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1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15" name="Shape 77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17" name="Shape 7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1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19" name="Shape 77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21" name="Shape 7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2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23" name="Shape 77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25" name="Shape 7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2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27" name="Shape 77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29" name="Shape 7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3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31" name="Shape 775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33" name="Shape 7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3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35" name="Shape 776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37" name="Shape 7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3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39" name="Shape 776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41" name="Shape 7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4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43" name="Shape 77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45" name="Shape 7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4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47" name="Shape 77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49" name="Shape 7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5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51" name="Shape 77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53" name="Shape 7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5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55" name="Shape 777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57" name="Shape 7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5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59" name="Shape 777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61" name="Shape 7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6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63" name="Shape 777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65" name="Shape 7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6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67" name="Shape 777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69" name="Shape 7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7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71" name="Shape 777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73" name="Shape 7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7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75" name="Shape 778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77" name="Shape 7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7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79" name="Shape 778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81" name="Shape 7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8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83" name="Shape 778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85" name="Shape 7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8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87" name="Shape 778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89" name="Shape 7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9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91" name="Shape 778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93" name="Shape 7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9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95" name="Shape 779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6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697" name="Shape 7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69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699" name="Shape 779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01" name="Shape 7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0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03" name="Shape 779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05" name="Shape 7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0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07" name="Shape 779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09" name="Shape 7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1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11" name="Shape 779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13" name="Shape 7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1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15" name="Shape 780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17" name="Shape 7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18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719" name="Shape 780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72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21" name="Shape 7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22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723" name="Shape 780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72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25" name="Shape 7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26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727" name="Shape 780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72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29" name="Shape 7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30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731" name="Shape 780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73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33" name="Shape 7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34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735" name="Shape 781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73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37" name="Shape 7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38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739" name="Shape 781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74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41" name="Shape 7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42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743" name="Shape 781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74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45" name="Shape 7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46" name="Shape 2"/>
        <xdr:cNvGrpSpPr/>
      </xdr:nvGrpSpPr>
      <xdr:grpSpPr>
        <a:xfrm>
          <a:off x="352425" y="2105025"/>
          <a:ext cx="38100" cy="0"/>
          <a:chOff x="5326950" y="2126940"/>
          <a:chExt cx="4991670" cy="1653060"/>
        </a:xfrm>
      </xdr:grpSpPr>
      <xdr:grpSp>
        <xdr:nvGrpSpPr>
          <xdr:cNvPr id="8747" name="Shape 781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874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49" name="Shape 7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5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51" name="Shape 781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53" name="Shape 7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5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55" name="Shape 782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57" name="Shape 7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5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59" name="Shape 782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61" name="Shape 7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6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63" name="Shape 782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65" name="Shape 7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6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67" name="Shape 782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69" name="Shape 7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7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71" name="Shape 782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73" name="Shape 7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7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75" name="Shape 783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77" name="Shape 7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7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779" name="Shape 783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7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81" name="Shape 7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8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783" name="Shape 783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7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85" name="Shape 7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8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787" name="Shape 783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7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89" name="Shape 7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9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791" name="Shape 783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7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93" name="Shape 7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9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795" name="Shape 784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7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797" name="Shape 7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79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799" name="Shape 784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01" name="Shape 7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0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03" name="Shape 784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05" name="Shape 7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0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07" name="Shape 784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09" name="Shape 7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1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11" name="Shape 784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13" name="Shape 7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1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15" name="Shape 785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17" name="Shape 7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1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19" name="Shape 785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21" name="Shape 7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2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23" name="Shape 785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25" name="Shape 7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2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27" name="Shape 785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29" name="Shape 7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3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31" name="Shape 785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33" name="Shape 7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3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35" name="Shape 786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37" name="Shape 7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3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39" name="Shape 786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41" name="Shape 7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4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43" name="Shape 786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45" name="Shape 7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4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47" name="Shape 786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49" name="Shape 7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5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51" name="Shape 786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53" name="Shape 7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5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55" name="Shape 787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57" name="Shape 7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5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59" name="Shape 787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61" name="Shape 7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6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63" name="Shape 787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65" name="Shape 7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6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67" name="Shape 787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69" name="Shape 7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7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71" name="Shape 787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73" name="Shape 7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7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75" name="Shape 788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77" name="Shape 7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7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79" name="Shape 788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81" name="Shape 7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8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83" name="Shape 788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85" name="Shape 7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8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87" name="Shape 788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89" name="Shape 7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9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91" name="Shape 788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93" name="Shape 7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9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95" name="Shape 789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8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897" name="Shape 7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89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899" name="Shape 789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9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01" name="Shape 7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0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903" name="Shape 789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9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05" name="Shape 7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0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907" name="Shape 78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9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09" name="Shape 7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1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911" name="Shape 78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9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13" name="Shape 7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1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8915" name="Shape 79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89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17" name="Shape 7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1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919" name="Shape 790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9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21" name="Shape 7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2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923" name="Shape 790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9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25" name="Shape 7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2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927" name="Shape 790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9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29" name="Shape 7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3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931" name="Shape 790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9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33" name="Shape 7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3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935" name="Shape 791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9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37" name="Shape 7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3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939" name="Shape 791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9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41" name="Shape 7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4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943" name="Shape 791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9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45" name="Shape 7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4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8947" name="Shape 791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89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49" name="Shape 7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50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8951" name="Shape 791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895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53" name="Shape 7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54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8955" name="Shape 792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895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57" name="Shape 7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58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8959" name="Shape 792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896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61" name="Shape 7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62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8963" name="Shape 792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896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65" name="Shape 7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66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8967" name="Shape 792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896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69" name="Shape 7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70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8971" name="Shape 792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897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73" name="Shape 7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74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8975" name="Shape 793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897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77" name="Shape 7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78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8979" name="Shape 793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898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81" name="Shape 7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8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8983" name="Shape 793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898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85" name="Shape 7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8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8987" name="Shape 793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898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89" name="Shape 7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9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8991" name="Shape 793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899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93" name="Shape 7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9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8995" name="Shape 794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899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8997" name="Shape 7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899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8999" name="Shape 794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0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01" name="Shape 7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0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03" name="Shape 794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0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05" name="Shape 7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0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07" name="Shape 794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09" name="Shape 7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1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11" name="Shape 794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13" name="Shape 7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1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15" name="Shape 795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17" name="Shape 7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1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19" name="Shape 795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2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21" name="Shape 7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2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23" name="Shape 795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2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25" name="Shape 7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2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27" name="Shape 795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29" name="Shape 7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3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31" name="Shape 795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33" name="Shape 7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3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35" name="Shape 796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37" name="Shape 7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3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39" name="Shape 796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41" name="Shape 7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4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43" name="Shape 796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4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45" name="Shape 7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4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47" name="Shape 796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4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49" name="Shape 7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5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51" name="Shape 796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5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53" name="Shape 7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5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55" name="Shape 797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57" name="Shape 7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5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59" name="Shape 797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61" name="Shape 7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6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63" name="Shape 797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6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65" name="Shape 7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6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67" name="Shape 797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6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69" name="Shape 7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7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71" name="Shape 797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7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73" name="Shape 7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7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75" name="Shape 798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7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77" name="Shape 7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7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79" name="Shape 798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8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81" name="Shape 7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8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83" name="Shape 798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8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85" name="Shape 7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8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87" name="Shape 798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8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89" name="Shape 7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9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91" name="Shape 798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9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93" name="Shape 7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9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95" name="Shape 799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09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097" name="Shape 7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09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099" name="Shape 799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10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01" name="Shape 7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0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103" name="Shape 799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10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05" name="Shape 7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0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107" name="Shape 799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1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09" name="Shape 7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1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111" name="Shape 799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1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13" name="Shape 7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1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115" name="Shape 800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1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17" name="Shape 8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18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119" name="Shape 800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12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21" name="Shape 8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22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123" name="Shape 800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12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25" name="Shape 8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26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127" name="Shape 800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12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29" name="Shape 8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30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131" name="Shape 800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13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33" name="Shape 8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34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135" name="Shape 801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13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37" name="Shape 8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38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139" name="Shape 801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14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41" name="Shape 8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42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143" name="Shape 801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14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45" name="Shape 8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46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147" name="Shape 801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14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49" name="Shape 8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50" name="Shape 2"/>
        <xdr:cNvGrpSpPr/>
      </xdr:nvGrpSpPr>
      <xdr:grpSpPr>
        <a:xfrm>
          <a:off x="352425" y="2105025"/>
          <a:ext cx="38100" cy="0"/>
          <a:chOff x="5326950" y="1212540"/>
          <a:chExt cx="4991670" cy="2567460"/>
        </a:xfrm>
      </xdr:grpSpPr>
      <xdr:grpSp>
        <xdr:nvGrpSpPr>
          <xdr:cNvPr id="9151" name="Shape 8018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9152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53" name="Shape 8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5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55" name="Shape 802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57" name="Shape 8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5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59" name="Shape 802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61" name="Shape 8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6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63" name="Shape 802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65" name="Shape 8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6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67" name="Shape 802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69" name="Shape 8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7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71" name="Shape 802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73" name="Shape 8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7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75" name="Shape 803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77" name="Shape 8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78" name="Shape 2"/>
        <xdr:cNvGrpSpPr/>
      </xdr:nvGrpSpPr>
      <xdr:grpSpPr>
        <a:xfrm>
          <a:off x="352425" y="2105025"/>
          <a:ext cx="38100" cy="0"/>
          <a:chOff x="5326950" y="1212540"/>
          <a:chExt cx="4991670" cy="2567460"/>
        </a:xfrm>
      </xdr:grpSpPr>
      <xdr:grpSp>
        <xdr:nvGrpSpPr>
          <xdr:cNvPr id="9179" name="Shape 8032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9180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81" name="Shape 8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8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83" name="Shape 803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85" name="Shape 8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8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87" name="Shape 803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89" name="Shape 8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9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91" name="Shape 803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93" name="Shape 8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9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95" name="Shape 804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1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197" name="Shape 8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19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199" name="Shape 80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01" name="Shape 8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0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03" name="Shape 80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05" name="Shape 8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0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07" name="Shape 80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09" name="Shape 8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1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11" name="Shape 80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13" name="Shape 8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1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15" name="Shape 80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17" name="Shape 8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1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19" name="Shape 80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21" name="Shape 8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2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23" name="Shape 80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25" name="Shape 8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2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27" name="Shape 80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29" name="Shape 8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3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31" name="Shape 805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33" name="Shape 8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3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35" name="Shape 806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37" name="Shape 8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3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39" name="Shape 806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41" name="Shape 8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4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43" name="Shape 80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45" name="Shape 8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4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47" name="Shape 80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49" name="Shape 8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5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251" name="Shape 80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2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53" name="Shape 8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5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55" name="Shape 807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57" name="Shape 8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5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59" name="Shape 807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61" name="Shape 8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6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63" name="Shape 807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65" name="Shape 8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6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67" name="Shape 807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69" name="Shape 8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7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71" name="Shape 807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73" name="Shape 8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7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75" name="Shape 808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77" name="Shape 8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7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79" name="Shape 808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81" name="Shape 8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8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83" name="Shape 808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85" name="Shape 8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8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87" name="Shape 808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89" name="Shape 8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9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91" name="Shape 808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93" name="Shape 8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9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95" name="Shape 809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2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297" name="Shape 8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29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299" name="Shape 809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01" name="Shape 8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0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03" name="Shape 809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05" name="Shape 8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0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07" name="Shape 80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09" name="Shape 8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1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11" name="Shape 80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13" name="Shape 8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1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15" name="Shape 81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17" name="Shape 8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1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19" name="Shape 810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21" name="Shape 8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2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23" name="Shape 810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25" name="Shape 8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2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27" name="Shape 810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29" name="Shape 8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3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31" name="Shape 810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33" name="Shape 8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3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35" name="Shape 811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37" name="Shape 8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3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39" name="Shape 811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41" name="Shape 8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4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43" name="Shape 811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45" name="Shape 8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4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47" name="Shape 811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49" name="Shape 8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5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51" name="Shape 811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53" name="Shape 8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5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55" name="Shape 812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57" name="Shape 8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5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59" name="Shape 812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61" name="Shape 8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6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63" name="Shape 812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65" name="Shape 8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6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67" name="Shape 812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69" name="Shape 8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7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71" name="Shape 812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73" name="Shape 8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7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75" name="Shape 813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77" name="Shape 8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7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79" name="Shape 813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81" name="Shape 8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8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83" name="Shape 813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85" name="Shape 8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8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387" name="Shape 813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3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89" name="Shape 8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9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391" name="Shape 813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3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93" name="Shape 8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9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395" name="Shape 814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3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397" name="Shape 8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39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399" name="Shape 81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01" name="Shape 8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0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03" name="Shape 81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05" name="Shape 8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0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07" name="Shape 81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09" name="Shape 8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1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11" name="Shape 81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13" name="Shape 8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1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15" name="Shape 81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17" name="Shape 8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1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19" name="Shape 81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21" name="Shape 8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2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23" name="Shape 81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25" name="Shape 8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2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27" name="Shape 81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29" name="Shape 8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3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31" name="Shape 815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33" name="Shape 8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3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35" name="Shape 816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37" name="Shape 8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3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39" name="Shape 816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41" name="Shape 8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4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43" name="Shape 81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45" name="Shape 8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4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47" name="Shape 81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49" name="Shape 8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5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451" name="Shape 81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4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53" name="Shape 8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5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55" name="Shape 817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57" name="Shape 8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5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59" name="Shape 817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61" name="Shape 8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6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63" name="Shape 817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65" name="Shape 8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6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67" name="Shape 817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69" name="Shape 8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7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71" name="Shape 817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73" name="Shape 8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7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75" name="Shape 818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77" name="Shape 8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7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79" name="Shape 818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81" name="Shape 8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8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83" name="Shape 818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85" name="Shape 8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8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87" name="Shape 818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89" name="Shape 8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9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91" name="Shape 818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93" name="Shape 8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9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95" name="Shape 819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4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497" name="Shape 8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49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499" name="Shape 819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01" name="Shape 8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0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03" name="Shape 819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05" name="Shape 8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0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07" name="Shape 81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09" name="Shape 8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1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11" name="Shape 81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13" name="Shape 8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1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15" name="Shape 82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17" name="Shape 8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1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19" name="Shape 820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21" name="Shape 8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2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23" name="Shape 820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25" name="Shape 8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2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27" name="Shape 820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29" name="Shape 8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3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31" name="Shape 820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33" name="Shape 8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3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35" name="Shape 821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37" name="Shape 8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3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39" name="Shape 821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41" name="Shape 8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4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43" name="Shape 821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45" name="Shape 8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4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47" name="Shape 821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49" name="Shape 8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5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51" name="Shape 821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53" name="Shape 8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5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55" name="Shape 822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57" name="Shape 8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5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59" name="Shape 822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61" name="Shape 8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6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63" name="Shape 822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65" name="Shape 8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6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67" name="Shape 822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69" name="Shape 8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70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71" name="Shape 822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73" name="Shape 8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74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75" name="Shape 823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77" name="Shape 8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78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79" name="Shape 823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81" name="Shape 8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82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83" name="Shape 823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85" name="Shape 8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86" name="Shape 2"/>
        <xdr:cNvGrpSpPr/>
      </xdr:nvGrpSpPr>
      <xdr:grpSpPr>
        <a:xfrm>
          <a:off x="352425" y="2105025"/>
          <a:ext cx="38100" cy="0"/>
          <a:chOff x="5326950" y="2507940"/>
          <a:chExt cx="4991670" cy="1272060"/>
        </a:xfrm>
      </xdr:grpSpPr>
      <xdr:grpSp>
        <xdr:nvGrpSpPr>
          <xdr:cNvPr id="9587" name="Shape 823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95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89" name="Shape 8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9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591" name="Shape 823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5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93" name="Shape 8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9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595" name="Shape 824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5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597" name="Shape 8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59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599" name="Shape 82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6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01" name="Shape 8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02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603" name="Shape 82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6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05" name="Shape 8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06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607" name="Shape 82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6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09" name="Shape 8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10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611" name="Shape 82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6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13" name="Shape 8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14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615" name="Shape 82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6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17" name="Shape 8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18" name="Shape 2"/>
        <xdr:cNvGrpSpPr/>
      </xdr:nvGrpSpPr>
      <xdr:grpSpPr>
        <a:xfrm>
          <a:off x="352425" y="2105025"/>
          <a:ext cx="38100" cy="0"/>
          <a:chOff x="5326950" y="2317440"/>
          <a:chExt cx="4991670" cy="1462560"/>
        </a:xfrm>
      </xdr:grpSpPr>
      <xdr:grpSp>
        <xdr:nvGrpSpPr>
          <xdr:cNvPr id="9619" name="Shape 82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96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21" name="Shape 8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22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623" name="Shape 825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62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25" name="Shape 8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26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627" name="Shape 825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62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29" name="Shape 8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30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631" name="Shape 825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63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33" name="Shape 8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34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635" name="Shape 826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63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37" name="Shape 8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38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639" name="Shape 826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64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41" name="Shape 8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42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643" name="Shape 826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64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45" name="Shape 8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46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647" name="Shape 826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64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49" name="Shape 8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50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651" name="Shape 826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65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53" name="Shape 8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5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55" name="Shape 827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57" name="Shape 8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5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59" name="Shape 827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61" name="Shape 8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6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63" name="Shape 827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6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65" name="Shape 8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6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67" name="Shape 827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6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69" name="Shape 8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7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71" name="Shape 827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7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73" name="Shape 8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7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75" name="Shape 828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7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77" name="Shape 8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7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79" name="Shape 828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8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81" name="Shape 8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8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83" name="Shape 828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8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85" name="Shape 8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8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87" name="Shape 828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8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89" name="Shape 8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9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91" name="Shape 828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9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93" name="Shape 8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9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95" name="Shape 829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69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697" name="Shape 8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69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699" name="Shape 829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0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01" name="Shape 8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0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03" name="Shape 829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0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05" name="Shape 8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0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07" name="Shape 829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09" name="Shape 8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1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11" name="Shape 829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13" name="Shape 8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1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15" name="Shape 830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17" name="Shape 8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1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19" name="Shape 830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2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21" name="Shape 8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2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23" name="Shape 830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2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25" name="Shape 8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2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27" name="Shape 830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29" name="Shape 8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3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31" name="Shape 830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33" name="Shape 8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3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35" name="Shape 831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37" name="Shape 8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3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39" name="Shape 831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41" name="Shape 8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4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43" name="Shape 831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4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45" name="Shape 8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4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47" name="Shape 831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4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49" name="Shape 8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5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51" name="Shape 831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5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53" name="Shape 8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5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55" name="Shape 832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57" name="Shape 8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5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59" name="Shape 832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61" name="Shape 8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6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63" name="Shape 832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6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65" name="Shape 8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6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67" name="Shape 832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6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69" name="Shape 8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70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71" name="Shape 832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7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73" name="Shape 8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74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75" name="Shape 833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7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77" name="Shape 8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78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79" name="Shape 833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8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81" name="Shape 8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82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83" name="Shape 833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8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85" name="Shape 8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86" name="Shape 2"/>
        <xdr:cNvGrpSpPr/>
      </xdr:nvGrpSpPr>
      <xdr:grpSpPr>
        <a:xfrm>
          <a:off x="352425" y="2105025"/>
          <a:ext cx="38100" cy="0"/>
          <a:chOff x="5326950" y="2888940"/>
          <a:chExt cx="4991670" cy="891060"/>
        </a:xfrm>
      </xdr:grpSpPr>
      <xdr:grpSp>
        <xdr:nvGrpSpPr>
          <xdr:cNvPr id="9787" name="Shape 833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978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89" name="Shape 8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90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791" name="Shape 833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79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93" name="Shape 8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94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795" name="Shape 834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79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797" name="Shape 8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798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799" name="Shape 834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80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01" name="Shape 8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02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803" name="Shape 834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80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05" name="Shape 8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06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807" name="Shape 834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80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09" name="Shape 8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10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811" name="Shape 834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81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13" name="Shape 8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14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815" name="Shape 835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81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17" name="Shape 8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18" name="Shape 2"/>
        <xdr:cNvGrpSpPr/>
      </xdr:nvGrpSpPr>
      <xdr:grpSpPr>
        <a:xfrm>
          <a:off x="352425" y="2105025"/>
          <a:ext cx="38100" cy="0"/>
          <a:chOff x="5326950" y="2698440"/>
          <a:chExt cx="4991670" cy="1081560"/>
        </a:xfrm>
      </xdr:grpSpPr>
      <xdr:grpSp>
        <xdr:nvGrpSpPr>
          <xdr:cNvPr id="9819" name="Shape 835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982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21" name="Shape 8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22" name="Shape 2"/>
        <xdr:cNvGrpSpPr/>
      </xdr:nvGrpSpPr>
      <xdr:grpSpPr>
        <a:xfrm>
          <a:off x="352425" y="2105025"/>
          <a:ext cx="38100" cy="0"/>
          <a:chOff x="5326950" y="1212540"/>
          <a:chExt cx="4991670" cy="2567460"/>
        </a:xfrm>
      </xdr:grpSpPr>
      <xdr:grpSp>
        <xdr:nvGrpSpPr>
          <xdr:cNvPr id="9823" name="Shape 8354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9824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25" name="Shape 8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26" name="Shape 2"/>
        <xdr:cNvGrpSpPr/>
      </xdr:nvGrpSpPr>
      <xdr:grpSpPr>
        <a:xfrm>
          <a:off x="352425" y="2105025"/>
          <a:ext cx="38100" cy="0"/>
          <a:chOff x="5326950" y="1212540"/>
          <a:chExt cx="4991670" cy="2567460"/>
        </a:xfrm>
      </xdr:grpSpPr>
      <xdr:grpSp>
        <xdr:nvGrpSpPr>
          <xdr:cNvPr id="9827" name="Shape 8356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9828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29" name="Shape 8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30" name="Shape 2"/>
        <xdr:cNvGrpSpPr/>
      </xdr:nvGrpSpPr>
      <xdr:grpSpPr>
        <a:xfrm>
          <a:off x="2486025" y="2105025"/>
          <a:ext cx="38100" cy="0"/>
          <a:chOff x="5326950" y="3565215"/>
          <a:chExt cx="2850450" cy="214785"/>
        </a:xfrm>
      </xdr:grpSpPr>
      <xdr:grpSp>
        <xdr:nvGrpSpPr>
          <xdr:cNvPr id="9831" name="Shape 8358"/>
          <xdr:cNvGrpSpPr/>
        </xdr:nvGrpSpPr>
        <xdr:grpSpPr>
          <a:xfrm>
            <a:off x="5326950" y="3565215"/>
            <a:ext cx="2850450" cy="214785"/>
            <a:chOff x="2495550" y="3780000"/>
            <a:chExt cx="2850450" cy="214785"/>
          </a:xfrm>
        </xdr:grpSpPr>
        <xdr:sp macro="" textlink="">
          <xdr:nvSpPr>
            <xdr:cNvPr id="9832" name="Shape 4"/>
            <xdr:cNvSpPr/>
          </xdr:nvSpPr>
          <xdr:spPr>
            <a:xfrm>
              <a:off x="2495550" y="39947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33" name="Shape 8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34" name="Shape 2"/>
        <xdr:cNvGrpSpPr/>
      </xdr:nvGrpSpPr>
      <xdr:grpSpPr>
        <a:xfrm>
          <a:off x="2486025" y="2105025"/>
          <a:ext cx="38100" cy="0"/>
          <a:chOff x="5326950" y="3565215"/>
          <a:chExt cx="2850450" cy="214785"/>
        </a:xfrm>
      </xdr:grpSpPr>
      <xdr:grpSp>
        <xdr:nvGrpSpPr>
          <xdr:cNvPr id="9835" name="Shape 8360"/>
          <xdr:cNvGrpSpPr/>
        </xdr:nvGrpSpPr>
        <xdr:grpSpPr>
          <a:xfrm>
            <a:off x="5326950" y="3565215"/>
            <a:ext cx="2850450" cy="214785"/>
            <a:chOff x="2495550" y="3780000"/>
            <a:chExt cx="2850450" cy="214785"/>
          </a:xfrm>
        </xdr:grpSpPr>
        <xdr:sp macro="" textlink="">
          <xdr:nvSpPr>
            <xdr:cNvPr id="9836" name="Shape 4"/>
            <xdr:cNvSpPr/>
          </xdr:nvSpPr>
          <xdr:spPr>
            <a:xfrm>
              <a:off x="2495550" y="39947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37" name="Shape 8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38" name="Shape 2"/>
        <xdr:cNvGrpSpPr/>
      </xdr:nvGrpSpPr>
      <xdr:grpSpPr>
        <a:xfrm>
          <a:off x="2486025" y="2105025"/>
          <a:ext cx="38100" cy="0"/>
          <a:chOff x="5326950" y="3780000"/>
          <a:chExt cx="2850450" cy="899640"/>
        </a:xfrm>
      </xdr:grpSpPr>
      <xdr:grpSp>
        <xdr:nvGrpSpPr>
          <xdr:cNvPr id="9839" name="Shape 8362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840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41" name="Shape 8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42" name="Shape 2"/>
        <xdr:cNvGrpSpPr/>
      </xdr:nvGrpSpPr>
      <xdr:grpSpPr>
        <a:xfrm>
          <a:off x="2486025" y="2105025"/>
          <a:ext cx="38100" cy="0"/>
          <a:chOff x="5326950" y="3780000"/>
          <a:chExt cx="2850450" cy="899640"/>
        </a:xfrm>
      </xdr:grpSpPr>
      <xdr:grpSp>
        <xdr:nvGrpSpPr>
          <xdr:cNvPr id="9843" name="Shape 8364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844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45" name="Shape 8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46" name="Shape 2"/>
        <xdr:cNvGrpSpPr/>
      </xdr:nvGrpSpPr>
      <xdr:grpSpPr>
        <a:xfrm>
          <a:off x="2486025" y="2105025"/>
          <a:ext cx="38100" cy="0"/>
          <a:chOff x="5326950" y="3780000"/>
          <a:chExt cx="2850450" cy="899640"/>
        </a:xfrm>
      </xdr:grpSpPr>
      <xdr:grpSp>
        <xdr:nvGrpSpPr>
          <xdr:cNvPr id="9847" name="Shape 8366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848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49" name="Shape 8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50" name="Shape 2"/>
        <xdr:cNvGrpSpPr/>
      </xdr:nvGrpSpPr>
      <xdr:grpSpPr>
        <a:xfrm>
          <a:off x="2486025" y="2105025"/>
          <a:ext cx="38100" cy="0"/>
          <a:chOff x="5326950" y="3780000"/>
          <a:chExt cx="2850450" cy="899640"/>
        </a:xfrm>
      </xdr:grpSpPr>
      <xdr:grpSp>
        <xdr:nvGrpSpPr>
          <xdr:cNvPr id="9851" name="Shape 8368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852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53" name="Shape 8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54" name="Shape 2"/>
        <xdr:cNvGrpSpPr/>
      </xdr:nvGrpSpPr>
      <xdr:grpSpPr>
        <a:xfrm>
          <a:off x="2486025" y="2105025"/>
          <a:ext cx="38100" cy="0"/>
          <a:chOff x="5326950" y="3780000"/>
          <a:chExt cx="2850450" cy="899640"/>
        </a:xfrm>
      </xdr:grpSpPr>
      <xdr:grpSp>
        <xdr:nvGrpSpPr>
          <xdr:cNvPr id="9855" name="Shape 8370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856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57" name="Shape 8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58" name="Shape 2"/>
        <xdr:cNvGrpSpPr/>
      </xdr:nvGrpSpPr>
      <xdr:grpSpPr>
        <a:xfrm>
          <a:off x="2486025" y="2105025"/>
          <a:ext cx="38100" cy="0"/>
          <a:chOff x="5326950" y="3780000"/>
          <a:chExt cx="2850450" cy="899640"/>
        </a:xfrm>
      </xdr:grpSpPr>
      <xdr:grpSp>
        <xdr:nvGrpSpPr>
          <xdr:cNvPr id="9859" name="Shape 8372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860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61" name="Shape 8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62" name="Shape 2"/>
        <xdr:cNvGrpSpPr/>
      </xdr:nvGrpSpPr>
      <xdr:grpSpPr>
        <a:xfrm>
          <a:off x="2486025" y="2105025"/>
          <a:ext cx="38100" cy="0"/>
          <a:chOff x="5326950" y="3780000"/>
          <a:chExt cx="2850450" cy="899640"/>
        </a:xfrm>
      </xdr:grpSpPr>
      <xdr:grpSp>
        <xdr:nvGrpSpPr>
          <xdr:cNvPr id="9863" name="Shape 8374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864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65" name="Shape 8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9866" name="Shape 2"/>
        <xdr:cNvGrpSpPr/>
      </xdr:nvGrpSpPr>
      <xdr:grpSpPr>
        <a:xfrm>
          <a:off x="2486025" y="2105025"/>
          <a:ext cx="38100" cy="0"/>
          <a:chOff x="5326950" y="3780000"/>
          <a:chExt cx="2850450" cy="899640"/>
        </a:xfrm>
      </xdr:grpSpPr>
      <xdr:grpSp>
        <xdr:nvGrpSpPr>
          <xdr:cNvPr id="9867" name="Shape 8376"/>
          <xdr:cNvGrpSpPr/>
        </xdr:nvGrpSpPr>
        <xdr:grpSpPr>
          <a:xfrm>
            <a:off x="5326950" y="3780000"/>
            <a:ext cx="2850450" cy="899640"/>
            <a:chOff x="2495550" y="2880360"/>
            <a:chExt cx="2850450" cy="899640"/>
          </a:xfrm>
        </xdr:grpSpPr>
        <xdr:sp macro="" textlink="">
          <xdr:nvSpPr>
            <xdr:cNvPr id="9868" name="Shape 4"/>
            <xdr:cNvSpPr/>
          </xdr:nvSpPr>
          <xdr:spPr>
            <a:xfrm>
              <a:off x="249555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69" name="Shape 8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70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871" name="Shape 837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87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73" name="Shape 8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74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875" name="Shape 838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87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77" name="Shape 8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78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879" name="Shape 838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88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81" name="Shape 8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82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883" name="Shape 838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88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85" name="Shape 8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86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887" name="Shape 838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88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89" name="Shape 8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90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891" name="Shape 838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89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93" name="Shape 8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94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895" name="Shape 839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89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897" name="Shape 8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898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899" name="Shape 839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0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01" name="Shape 8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02" name="Shape 2"/>
        <xdr:cNvGrpSpPr/>
      </xdr:nvGrpSpPr>
      <xdr:grpSpPr>
        <a:xfrm>
          <a:off x="352425" y="2105025"/>
          <a:ext cx="38100" cy="0"/>
          <a:chOff x="5326950" y="3780000"/>
          <a:chExt cx="4991670" cy="709140"/>
        </a:xfrm>
      </xdr:grpSpPr>
      <xdr:grpSp>
        <xdr:nvGrpSpPr>
          <xdr:cNvPr id="9903" name="Shape 8394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9904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05" name="Shape 8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06" name="Shape 2"/>
        <xdr:cNvGrpSpPr/>
      </xdr:nvGrpSpPr>
      <xdr:grpSpPr>
        <a:xfrm>
          <a:off x="352425" y="2105025"/>
          <a:ext cx="38100" cy="0"/>
          <a:chOff x="5326950" y="3780000"/>
          <a:chExt cx="4991670" cy="709140"/>
        </a:xfrm>
      </xdr:grpSpPr>
      <xdr:grpSp>
        <xdr:nvGrpSpPr>
          <xdr:cNvPr id="9907" name="Shape 8396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9908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09" name="Shape 8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10" name="Shape 2"/>
        <xdr:cNvGrpSpPr/>
      </xdr:nvGrpSpPr>
      <xdr:grpSpPr>
        <a:xfrm>
          <a:off x="352425" y="2105025"/>
          <a:ext cx="38100" cy="0"/>
          <a:chOff x="5326950" y="3780000"/>
          <a:chExt cx="4991670" cy="709140"/>
        </a:xfrm>
      </xdr:grpSpPr>
      <xdr:grpSp>
        <xdr:nvGrpSpPr>
          <xdr:cNvPr id="9911" name="Shape 8398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9912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13" name="Shape 8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14" name="Shape 2"/>
        <xdr:cNvGrpSpPr/>
      </xdr:nvGrpSpPr>
      <xdr:grpSpPr>
        <a:xfrm>
          <a:off x="352425" y="2105025"/>
          <a:ext cx="38100" cy="0"/>
          <a:chOff x="5326950" y="3780000"/>
          <a:chExt cx="4991670" cy="709140"/>
        </a:xfrm>
      </xdr:grpSpPr>
      <xdr:grpSp>
        <xdr:nvGrpSpPr>
          <xdr:cNvPr id="9915" name="Shape 8400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9916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17" name="Shape 8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18" name="Shape 2"/>
        <xdr:cNvGrpSpPr/>
      </xdr:nvGrpSpPr>
      <xdr:grpSpPr>
        <a:xfrm>
          <a:off x="352425" y="2105025"/>
          <a:ext cx="38100" cy="0"/>
          <a:chOff x="5326950" y="3780000"/>
          <a:chExt cx="4991670" cy="709140"/>
        </a:xfrm>
      </xdr:grpSpPr>
      <xdr:grpSp>
        <xdr:nvGrpSpPr>
          <xdr:cNvPr id="9919" name="Shape 8402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9920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21" name="Shape 8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22" name="Shape 2"/>
        <xdr:cNvGrpSpPr/>
      </xdr:nvGrpSpPr>
      <xdr:grpSpPr>
        <a:xfrm>
          <a:off x="352425" y="2105025"/>
          <a:ext cx="38100" cy="0"/>
          <a:chOff x="5326950" y="3780000"/>
          <a:chExt cx="4991670" cy="709140"/>
        </a:xfrm>
      </xdr:grpSpPr>
      <xdr:grpSp>
        <xdr:nvGrpSpPr>
          <xdr:cNvPr id="9923" name="Shape 8404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9924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25" name="Shape 8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26" name="Shape 2"/>
        <xdr:cNvGrpSpPr/>
      </xdr:nvGrpSpPr>
      <xdr:grpSpPr>
        <a:xfrm>
          <a:off x="352425" y="2105025"/>
          <a:ext cx="38100" cy="0"/>
          <a:chOff x="5326950" y="3780000"/>
          <a:chExt cx="4991670" cy="709140"/>
        </a:xfrm>
      </xdr:grpSpPr>
      <xdr:grpSp>
        <xdr:nvGrpSpPr>
          <xdr:cNvPr id="9927" name="Shape 8406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9928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29" name="Shape 8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30" name="Shape 2"/>
        <xdr:cNvGrpSpPr/>
      </xdr:nvGrpSpPr>
      <xdr:grpSpPr>
        <a:xfrm>
          <a:off x="352425" y="2105025"/>
          <a:ext cx="38100" cy="0"/>
          <a:chOff x="5326950" y="3780000"/>
          <a:chExt cx="4991670" cy="709140"/>
        </a:xfrm>
      </xdr:grpSpPr>
      <xdr:grpSp>
        <xdr:nvGrpSpPr>
          <xdr:cNvPr id="9931" name="Shape 8408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9932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33" name="Shape 8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34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35" name="Shape 841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3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37" name="Shape 8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38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39" name="Shape 841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4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41" name="Shape 8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42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43" name="Shape 841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4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45" name="Shape 8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46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47" name="Shape 841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4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49" name="Shape 8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50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51" name="Shape 841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5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53" name="Shape 8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54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55" name="Shape 842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5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57" name="Shape 8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58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59" name="Shape 842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6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61" name="Shape 8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62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63" name="Shape 842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6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65" name="Shape 8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66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67" name="Shape 842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6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69" name="Shape 8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70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71" name="Shape 842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7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73" name="Shape 8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74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75" name="Shape 843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7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77" name="Shape 8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78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79" name="Shape 843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8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81" name="Shape 8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82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83" name="Shape 843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8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85" name="Shape 8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86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87" name="Shape 843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8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89" name="Shape 8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90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91" name="Shape 843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9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93" name="Shape 8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94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95" name="Shape 844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999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9997" name="Shape 8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9998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9999" name="Shape 844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000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01" name="Shape 8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02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10003" name="Shape 844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000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05" name="Shape 8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06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10007" name="Shape 844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000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09" name="Shape 8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10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10011" name="Shape 844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001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13" name="Shape 8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14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10015" name="Shape 845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001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17" name="Shape 8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18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10019" name="Shape 845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002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21" name="Shape 8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22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10023" name="Shape 845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002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25" name="Shape 8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26" name="Shape 2"/>
        <xdr:cNvGrpSpPr/>
      </xdr:nvGrpSpPr>
      <xdr:grpSpPr>
        <a:xfrm>
          <a:off x="352425" y="2105025"/>
          <a:ext cx="38100" cy="0"/>
          <a:chOff x="5326950" y="3780000"/>
          <a:chExt cx="4991670" cy="899640"/>
        </a:xfrm>
      </xdr:grpSpPr>
      <xdr:grpSp>
        <xdr:nvGrpSpPr>
          <xdr:cNvPr id="10027" name="Shape 845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002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29" name="Shape 8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30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031" name="Shape 845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03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33" name="Shape 8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34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035" name="Shape 846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03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37" name="Shape 8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38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039" name="Shape 846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04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41" name="Shape 8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42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043" name="Shape 846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04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45" name="Shape 8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46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047" name="Shape 846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04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49" name="Shape 8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50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051" name="Shape 846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05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53" name="Shape 8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54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055" name="Shape 847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05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57" name="Shape 8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58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059" name="Shape 847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06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61" name="Shape 8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6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63" name="Shape 847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65" name="Shape 8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6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67" name="Shape 847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69" name="Shape 8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7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71" name="Shape 847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73" name="Shape 8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7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75" name="Shape 848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77" name="Shape 8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7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79" name="Shape 848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81" name="Shape 8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8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83" name="Shape 848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85" name="Shape 8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8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87" name="Shape 84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89" name="Shape 8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9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91" name="Shape 848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93" name="Shape 8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9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95" name="Shape 84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0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097" name="Shape 8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09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099" name="Shape 84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01" name="Shape 8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0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03" name="Shape 84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05" name="Shape 8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0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07" name="Shape 84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09" name="Shape 8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1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11" name="Shape 84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13" name="Shape 8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1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15" name="Shape 85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17" name="Shape 8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1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19" name="Shape 85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21" name="Shape 8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2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23" name="Shape 85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25" name="Shape 8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2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27" name="Shape 85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29" name="Shape 8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3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31" name="Shape 85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33" name="Shape 8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3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35" name="Shape 85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37" name="Shape 8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3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39" name="Shape 85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41" name="Shape 8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4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43" name="Shape 85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45" name="Shape 8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4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47" name="Shape 85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49" name="Shape 8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5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51" name="Shape 85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53" name="Shape 8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5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55" name="Shape 852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57" name="Shape 8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5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59" name="Shape 852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61" name="Shape 8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6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63" name="Shape 852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65" name="Shape 8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6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67" name="Shape 852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69" name="Shape 8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7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71" name="Shape 852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73" name="Shape 8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7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75" name="Shape 853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77" name="Shape 8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7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79" name="Shape 853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81" name="Shape 8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8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83" name="Shape 853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85" name="Shape 8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8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87" name="Shape 853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89" name="Shape 8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9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91" name="Shape 853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93" name="Shape 8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9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195" name="Shape 854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1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197" name="Shape 8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198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199" name="Shape 854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20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01" name="Shape 8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02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203" name="Shape 854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20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05" name="Shape 8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06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207" name="Shape 854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20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09" name="Shape 8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10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211" name="Shape 854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21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13" name="Shape 8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14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215" name="Shape 855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21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17" name="Shape 8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18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219" name="Shape 855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22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21" name="Shape 8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22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223" name="Shape 855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22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25" name="Shape 8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26" name="Shape 2"/>
        <xdr:cNvGrpSpPr/>
      </xdr:nvGrpSpPr>
      <xdr:grpSpPr>
        <a:xfrm>
          <a:off x="352425" y="2105025"/>
          <a:ext cx="38100" cy="0"/>
          <a:chOff x="5326950" y="2584140"/>
          <a:chExt cx="4991670" cy="1195860"/>
        </a:xfrm>
      </xdr:grpSpPr>
      <xdr:grpSp>
        <xdr:nvGrpSpPr>
          <xdr:cNvPr id="10227" name="Shape 855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022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29" name="Shape 8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3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231" name="Shape 855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2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33" name="Shape 8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3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235" name="Shape 856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2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37" name="Shape 8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3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239" name="Shape 856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2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41" name="Shape 8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4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243" name="Shape 856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2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45" name="Shape 8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4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247" name="Shape 856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2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49" name="Shape 8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5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251" name="Shape 856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2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53" name="Shape 8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5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255" name="Shape 857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2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57" name="Shape 8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5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259" name="Shape 857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2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61" name="Shape 8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6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63" name="Shape 857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65" name="Shape 8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6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67" name="Shape 857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69" name="Shape 8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7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71" name="Shape 857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73" name="Shape 8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7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75" name="Shape 858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77" name="Shape 8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7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79" name="Shape 858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81" name="Shape 8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8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83" name="Shape 858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85" name="Shape 8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8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87" name="Shape 858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89" name="Shape 8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9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91" name="Shape 858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93" name="Shape 8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9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95" name="Shape 859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2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297" name="Shape 8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29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299" name="Shape 859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01" name="Shape 8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0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03" name="Shape 859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05" name="Shape 8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0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07" name="Shape 859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09" name="Shape 8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1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11" name="Shape 859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13" name="Shape 8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1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15" name="Shape 860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17" name="Shape 8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1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19" name="Shape 860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21" name="Shape 8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2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23" name="Shape 860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25" name="Shape 8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2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27" name="Shape 860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29" name="Shape 8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3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31" name="Shape 860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33" name="Shape 8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3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35" name="Shape 861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37" name="Shape 8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3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39" name="Shape 861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41" name="Shape 8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4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43" name="Shape 861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45" name="Shape 8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4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47" name="Shape 861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49" name="Shape 8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5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51" name="Shape 861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53" name="Shape 8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5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55" name="Shape 862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57" name="Shape 8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5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59" name="Shape 862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61" name="Shape 8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6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63" name="Shape 862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65" name="Shape 8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6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67" name="Shape 862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69" name="Shape 8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7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71" name="Shape 862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73" name="Shape 8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7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75" name="Shape 863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77" name="Shape 8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7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79" name="Shape 863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81" name="Shape 8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8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83" name="Shape 863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85" name="Shape 8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8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87" name="Shape 86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89" name="Shape 8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9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91" name="Shape 86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93" name="Shape 8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9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395" name="Shape 86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3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397" name="Shape 8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39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399" name="Shape 864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4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01" name="Shape 8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0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403" name="Shape 864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4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05" name="Shape 8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0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407" name="Shape 864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4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09" name="Shape 8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1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411" name="Shape 864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4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3" name="Shape 8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1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415" name="Shape 865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4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7" name="Shape 8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1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419" name="Shape 865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4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21" name="Shape 8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2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423" name="Shape 865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4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25" name="Shape 8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2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427" name="Shape 865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4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29" name="Shape 8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30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431" name="Shape 865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43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33" name="Shape 8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34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435" name="Shape 866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43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37" name="Shape 8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38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439" name="Shape 866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44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41" name="Shape 8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42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443" name="Shape 866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44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45" name="Shape 8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46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447" name="Shape 866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44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49" name="Shape 8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50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451" name="Shape 866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45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53" name="Shape 8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54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455" name="Shape 867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45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57" name="Shape 8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58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459" name="Shape 867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46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61" name="Shape 8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6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63" name="Shape 867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65" name="Shape 8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6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67" name="Shape 867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69" name="Shape 8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7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71" name="Shape 867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73" name="Shape 8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7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75" name="Shape 868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77" name="Shape 8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7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79" name="Shape 868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81" name="Shape 8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8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83" name="Shape 868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85" name="Shape 8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8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87" name="Shape 868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89" name="Shape 8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9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91" name="Shape 868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93" name="Shape 8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9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95" name="Shape 869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4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97" name="Shape 8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49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499" name="Shape 869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0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01" name="Shape 8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0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03" name="Shape 869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0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05" name="Shape 8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0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07" name="Shape 869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0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09" name="Shape 8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1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11" name="Shape 869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1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13" name="Shape 8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1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15" name="Shape 870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17" name="Shape 8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1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19" name="Shape 870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21" name="Shape 8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2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23" name="Shape 870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2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25" name="Shape 8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2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27" name="Shape 870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29" name="Shape 8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3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31" name="Shape 870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33" name="Shape 8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3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35" name="Shape 871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37" name="Shape 8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3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39" name="Shape 871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41" name="Shape 8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4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43" name="Shape 871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45" name="Shape 8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4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47" name="Shape 871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49" name="Shape 8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5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51" name="Shape 871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53" name="Shape 8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5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55" name="Shape 872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57" name="Shape 8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5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59" name="Shape 872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61" name="Shape 8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6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63" name="Shape 872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65" name="Shape 8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6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67" name="Shape 872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69" name="Shape 8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7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71" name="Shape 872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73" name="Shape 8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7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75" name="Shape 873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77" name="Shape 8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7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79" name="Shape 873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81" name="Shape 8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8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83" name="Shape 873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85" name="Shape 8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8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87" name="Shape 873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89" name="Shape 8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9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91" name="Shape 873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93" name="Shape 8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9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0595" name="Shape 874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05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97" name="Shape 8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598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599" name="Shape 874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60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01" name="Shape 8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02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603" name="Shape 874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60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05" name="Shape 8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06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607" name="Shape 874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60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09" name="Shape 8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10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611" name="Shape 874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61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13" name="Shape 8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14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615" name="Shape 875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61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17" name="Shape 8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18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619" name="Shape 875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62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21" name="Shape 8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22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623" name="Shape 875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62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25" name="Shape 8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26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0627" name="Shape 875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062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29" name="Shape 8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30" name="Shape 2"/>
        <xdr:cNvGrpSpPr/>
      </xdr:nvGrpSpPr>
      <xdr:grpSpPr>
        <a:xfrm>
          <a:off x="352425" y="2105025"/>
          <a:ext cx="38100" cy="0"/>
          <a:chOff x="5326950" y="1669740"/>
          <a:chExt cx="4991670" cy="2110260"/>
        </a:xfrm>
      </xdr:grpSpPr>
      <xdr:grpSp>
        <xdr:nvGrpSpPr>
          <xdr:cNvPr id="10631" name="Shape 8758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10632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33" name="Shape 8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3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35" name="Shape 876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37" name="Shape 8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3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39" name="Shape 876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41" name="Shape 8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4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43" name="Shape 876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45" name="Shape 8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4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47" name="Shape 876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49" name="Shape 8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5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51" name="Shape 876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53" name="Shape 8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5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55" name="Shape 877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57" name="Shape 8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58" name="Shape 2"/>
        <xdr:cNvGrpSpPr/>
      </xdr:nvGrpSpPr>
      <xdr:grpSpPr>
        <a:xfrm>
          <a:off x="352425" y="2105025"/>
          <a:ext cx="38100" cy="0"/>
          <a:chOff x="5326950" y="1669740"/>
          <a:chExt cx="4991670" cy="2110260"/>
        </a:xfrm>
      </xdr:grpSpPr>
      <xdr:grpSp>
        <xdr:nvGrpSpPr>
          <xdr:cNvPr id="10659" name="Shape 8772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10660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61" name="Shape 8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6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63" name="Shape 877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65" name="Shape 8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6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67" name="Shape 877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69" name="Shape 8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7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71" name="Shape 877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73" name="Shape 8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7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75" name="Shape 878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77" name="Shape 8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7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79" name="Shape 878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81" name="Shape 8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8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83" name="Shape 878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85" name="Shape 8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8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87" name="Shape 87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89" name="Shape 8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9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91" name="Shape 878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93" name="Shape 8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9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95" name="Shape 87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6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97" name="Shape 8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69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699" name="Shape 87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01" name="Shape 8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0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703" name="Shape 87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05" name="Shape 8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0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707" name="Shape 87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09" name="Shape 8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1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711" name="Shape 87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13" name="Shape 8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1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715" name="Shape 88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17" name="Shape 8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1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719" name="Shape 88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21" name="Shape 8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2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723" name="Shape 88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25" name="Shape 8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2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727" name="Shape 88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29" name="Shape 8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3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731" name="Shape 88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7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33" name="Shape 8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3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35" name="Shape 881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37" name="Shape 8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3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39" name="Shape 881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41" name="Shape 8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4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43" name="Shape 881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45" name="Shape 8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4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47" name="Shape 881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49" name="Shape 8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5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51" name="Shape 881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53" name="Shape 8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5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55" name="Shape 882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57" name="Shape 8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5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59" name="Shape 882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61" name="Shape 8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6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63" name="Shape 882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65" name="Shape 8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6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67" name="Shape 882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69" name="Shape 8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7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71" name="Shape 882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73" name="Shape 8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7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75" name="Shape 883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77" name="Shape 8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7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79" name="Shape 883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81" name="Shape 8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8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83" name="Shape 883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85" name="Shape 8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8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87" name="Shape 88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89" name="Shape 8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9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91" name="Shape 88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93" name="Shape 8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9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95" name="Shape 88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7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97" name="Shape 8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79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799" name="Shape 884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01" name="Shape 8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0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03" name="Shape 884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05" name="Shape 8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0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07" name="Shape 884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09" name="Shape 8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1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11" name="Shape 884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13" name="Shape 8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1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15" name="Shape 885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17" name="Shape 8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1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19" name="Shape 885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21" name="Shape 8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2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23" name="Shape 885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25" name="Shape 8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2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27" name="Shape 885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29" name="Shape 8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3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31" name="Shape 885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33" name="Shape 8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3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35" name="Shape 886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37" name="Shape 8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3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39" name="Shape 886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41" name="Shape 8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4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43" name="Shape 886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45" name="Shape 8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4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47" name="Shape 886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49" name="Shape 8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5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51" name="Shape 886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53" name="Shape 8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5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55" name="Shape 887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57" name="Shape 8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5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59" name="Shape 887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61" name="Shape 8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6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63" name="Shape 887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65" name="Shape 8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6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867" name="Shape 887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8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69" name="Shape 8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7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871" name="Shape 887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8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73" name="Shape 8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7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875" name="Shape 888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8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77" name="Shape 8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7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879" name="Shape 888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8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81" name="Shape 8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8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883" name="Shape 888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8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85" name="Shape 8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8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887" name="Shape 88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8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89" name="Shape 8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9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891" name="Shape 888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8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93" name="Shape 8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9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895" name="Shape 88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8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97" name="Shape 8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89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899" name="Shape 88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01" name="Shape 8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0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903" name="Shape 88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05" name="Shape 8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0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907" name="Shape 88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09" name="Shape 8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1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911" name="Shape 88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13" name="Shape 8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1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915" name="Shape 89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17" name="Shape 8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1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919" name="Shape 89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21" name="Shape 8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2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923" name="Shape 89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25" name="Shape 8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2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927" name="Shape 89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29" name="Shape 8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3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0931" name="Shape 89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09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33" name="Shape 8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3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35" name="Shape 891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37" name="Shape 8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3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39" name="Shape 891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41" name="Shape 8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4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43" name="Shape 891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45" name="Shape 8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4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47" name="Shape 891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49" name="Shape 8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5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51" name="Shape 891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53" name="Shape 8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5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55" name="Shape 892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57" name="Shape 8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5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59" name="Shape 892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61" name="Shape 8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6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63" name="Shape 892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65" name="Shape 8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6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67" name="Shape 892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69" name="Shape 8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7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71" name="Shape 892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73" name="Shape 8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7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75" name="Shape 893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77" name="Shape 8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7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79" name="Shape 893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81" name="Shape 8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8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83" name="Shape 893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85" name="Shape 8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8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87" name="Shape 893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89" name="Shape 8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9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91" name="Shape 893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93" name="Shape 8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9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95" name="Shape 894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09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97" name="Shape 8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099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0999" name="Shape 894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01" name="Shape 8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0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03" name="Shape 894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05" name="Shape 8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0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07" name="Shape 894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09" name="Shape 8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1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11" name="Shape 894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13" name="Shape 8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1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15" name="Shape 895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17" name="Shape 8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1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19" name="Shape 895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21" name="Shape 8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2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23" name="Shape 895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25" name="Shape 8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2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27" name="Shape 895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29" name="Shape 8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3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31" name="Shape 895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33" name="Shape 8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3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35" name="Shape 896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37" name="Shape 8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3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39" name="Shape 896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41" name="Shape 8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4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43" name="Shape 896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45" name="Shape 8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4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47" name="Shape 896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49" name="Shape 8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50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51" name="Shape 896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53" name="Shape 8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54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55" name="Shape 897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57" name="Shape 8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58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59" name="Shape 897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61" name="Shape 8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62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63" name="Shape 897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65" name="Shape 8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66" name="Shape 2"/>
        <xdr:cNvGrpSpPr/>
      </xdr:nvGrpSpPr>
      <xdr:grpSpPr>
        <a:xfrm>
          <a:off x="352425" y="2105025"/>
          <a:ext cx="38100" cy="0"/>
          <a:chOff x="5326950" y="2965140"/>
          <a:chExt cx="4991670" cy="814860"/>
        </a:xfrm>
      </xdr:grpSpPr>
      <xdr:grpSp>
        <xdr:nvGrpSpPr>
          <xdr:cNvPr id="11067" name="Shape 897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10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69" name="Shape 8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7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1071" name="Shape 897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10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73" name="Shape 8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7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1075" name="Shape 898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10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77" name="Shape 8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7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1079" name="Shape 898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10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81" name="Shape 8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82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1083" name="Shape 898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10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85" name="Shape 8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86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1087" name="Shape 89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10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89" name="Shape 8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90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1091" name="Shape 898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10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93" name="Shape 8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94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1095" name="Shape 89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10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97" name="Shape 8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098" name="Shape 2"/>
        <xdr:cNvGrpSpPr/>
      </xdr:nvGrpSpPr>
      <xdr:grpSpPr>
        <a:xfrm>
          <a:off x="352425" y="2105025"/>
          <a:ext cx="38100" cy="0"/>
          <a:chOff x="5326950" y="2774640"/>
          <a:chExt cx="4991670" cy="1005360"/>
        </a:xfrm>
      </xdr:grpSpPr>
      <xdr:grpSp>
        <xdr:nvGrpSpPr>
          <xdr:cNvPr id="11099" name="Shape 89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11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01" name="Shape 8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02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103" name="Shape 899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10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05" name="Shape 8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06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107" name="Shape 899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10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09" name="Shape 8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10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111" name="Shape 899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11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13" name="Shape 8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14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115" name="Shape 900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11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17" name="Shape 9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18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119" name="Shape 900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12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21" name="Shape 9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22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123" name="Shape 900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12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25" name="Shape 9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26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127" name="Shape 900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12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29" name="Shape 9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30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131" name="Shape 900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13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33" name="Shape 9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3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35" name="Shape 901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37" name="Shape 9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3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39" name="Shape 901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41" name="Shape 9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4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43" name="Shape 901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45" name="Shape 9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4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47" name="Shape 901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49" name="Shape 9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5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51" name="Shape 901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53" name="Shape 9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5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55" name="Shape 902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57" name="Shape 9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5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59" name="Shape 902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61" name="Shape 9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6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63" name="Shape 902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65" name="Shape 9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6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67" name="Shape 902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69" name="Shape 9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7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71" name="Shape 902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73" name="Shape 9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7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75" name="Shape 903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77" name="Shape 9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7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79" name="Shape 903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81" name="Shape 9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8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83" name="Shape 903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85" name="Shape 9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8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87" name="Shape 903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89" name="Shape 9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9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91" name="Shape 903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93" name="Shape 9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9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95" name="Shape 904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1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97" name="Shape 9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19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199" name="Shape 904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0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01" name="Shape 9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0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03" name="Shape 904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0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05" name="Shape 9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0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07" name="Shape 904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0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09" name="Shape 9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1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11" name="Shape 904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1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13" name="Shape 9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1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15" name="Shape 905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17" name="Shape 9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1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19" name="Shape 905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21" name="Shape 9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2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23" name="Shape 905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2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25" name="Shape 9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2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27" name="Shape 905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29" name="Shape 9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3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31" name="Shape 905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33" name="Shape 9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3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35" name="Shape 906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37" name="Shape 9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3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39" name="Shape 906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41" name="Shape 9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4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43" name="Shape 906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45" name="Shape 9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4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47" name="Shape 906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49" name="Shape 9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50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51" name="Shape 906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53" name="Shape 9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54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55" name="Shape 907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57" name="Shape 9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58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59" name="Shape 907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61" name="Shape 9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62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63" name="Shape 907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65" name="Shape 9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66" name="Shape 2"/>
        <xdr:cNvGrpSpPr/>
      </xdr:nvGrpSpPr>
      <xdr:grpSpPr>
        <a:xfrm>
          <a:off x="352425" y="2105025"/>
          <a:ext cx="38100" cy="0"/>
          <a:chOff x="5326950" y="3346140"/>
          <a:chExt cx="4991670" cy="433860"/>
        </a:xfrm>
      </xdr:grpSpPr>
      <xdr:grpSp>
        <xdr:nvGrpSpPr>
          <xdr:cNvPr id="11267" name="Shape 907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12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69" name="Shape 9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70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271" name="Shape 907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27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73" name="Shape 9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74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275" name="Shape 908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27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77" name="Shape 9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78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279" name="Shape 908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28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81" name="Shape 9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82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283" name="Shape 908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28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85" name="Shape 9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86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287" name="Shape 908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28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89" name="Shape 9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90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291" name="Shape 908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29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93" name="Shape 9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94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295" name="Shape 909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29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97" name="Shape 9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298" name="Shape 2"/>
        <xdr:cNvGrpSpPr/>
      </xdr:nvGrpSpPr>
      <xdr:grpSpPr>
        <a:xfrm>
          <a:off x="352425" y="2105025"/>
          <a:ext cx="38100" cy="0"/>
          <a:chOff x="5326950" y="3155640"/>
          <a:chExt cx="4991670" cy="624360"/>
        </a:xfrm>
      </xdr:grpSpPr>
      <xdr:grpSp>
        <xdr:nvGrpSpPr>
          <xdr:cNvPr id="11299" name="Shape 909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130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01" name="Shape 9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02" name="Shape 2"/>
        <xdr:cNvGrpSpPr/>
      </xdr:nvGrpSpPr>
      <xdr:grpSpPr>
        <a:xfrm>
          <a:off x="352425" y="2105025"/>
          <a:ext cx="38100" cy="0"/>
          <a:chOff x="5326950" y="1669740"/>
          <a:chExt cx="4991670" cy="2110260"/>
        </a:xfrm>
      </xdr:grpSpPr>
      <xdr:grpSp>
        <xdr:nvGrpSpPr>
          <xdr:cNvPr id="11303" name="Shape 9094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11304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05" name="Shape 9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06" name="Shape 2"/>
        <xdr:cNvGrpSpPr/>
      </xdr:nvGrpSpPr>
      <xdr:grpSpPr>
        <a:xfrm>
          <a:off x="352425" y="2105025"/>
          <a:ext cx="38100" cy="0"/>
          <a:chOff x="5326950" y="1669740"/>
          <a:chExt cx="4991670" cy="2110260"/>
        </a:xfrm>
      </xdr:grpSpPr>
      <xdr:grpSp>
        <xdr:nvGrpSpPr>
          <xdr:cNvPr id="11307" name="Shape 9096"/>
          <xdr:cNvGrpSpPr/>
        </xdr:nvGrpSpPr>
        <xdr:grpSpPr>
          <a:xfrm>
            <a:off x="5326950" y="1669740"/>
            <a:ext cx="4991670" cy="2110260"/>
            <a:chOff x="354330" y="3780000"/>
            <a:chExt cx="4991670" cy="2110260"/>
          </a:xfrm>
        </xdr:grpSpPr>
        <xdr:sp macro="" textlink="">
          <xdr:nvSpPr>
            <xdr:cNvPr id="11308" name="Shape 4"/>
            <xdr:cNvSpPr/>
          </xdr:nvSpPr>
          <xdr:spPr>
            <a:xfrm>
              <a:off x="354330" y="58902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09" name="Shape 9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10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11" name="Shape 909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1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13" name="Shape 9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14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15" name="Shape 910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1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17" name="Shape 9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18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19" name="Shape 910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2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21" name="Shape 9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22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23" name="Shape 910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2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25" name="Shape 9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26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27" name="Shape 910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2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29" name="Shape 9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30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31" name="Shape 910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3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33" name="Shape 9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34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35" name="Shape 911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3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37" name="Shape 9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38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39" name="Shape 911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4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41" name="Shape 9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42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43" name="Shape 911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4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45" name="Shape 9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46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47" name="Shape 911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4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49" name="Shape 9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50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51" name="Shape 911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5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53" name="Shape 9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54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55" name="Shape 9120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56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57" name="Shape 9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58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59" name="Shape 9122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60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61" name="Shape 9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62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63" name="Shape 9124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64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65" name="Shape 9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66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67" name="Shape 9126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68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69" name="Shape 9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70" name="Shape 2"/>
        <xdr:cNvGrpSpPr/>
      </xdr:nvGrpSpPr>
      <xdr:grpSpPr>
        <a:xfrm>
          <a:off x="352425" y="2105025"/>
          <a:ext cx="38100" cy="0"/>
          <a:chOff x="5326950" y="3780000"/>
          <a:chExt cx="4991670" cy="1158720"/>
        </a:xfrm>
      </xdr:grpSpPr>
      <xdr:grpSp>
        <xdr:nvGrpSpPr>
          <xdr:cNvPr id="11371" name="Shape 9128"/>
          <xdr:cNvGrpSpPr/>
        </xdr:nvGrpSpPr>
        <xdr:grpSpPr>
          <a:xfrm>
            <a:off x="5326950" y="3780000"/>
            <a:ext cx="4991670" cy="1158720"/>
            <a:chOff x="354330" y="2621280"/>
            <a:chExt cx="4991670" cy="1158720"/>
          </a:xfrm>
        </xdr:grpSpPr>
        <xdr:sp macro="" textlink="">
          <xdr:nvSpPr>
            <xdr:cNvPr id="11372" name="Shape 4"/>
            <xdr:cNvSpPr/>
          </xdr:nvSpPr>
          <xdr:spPr>
            <a:xfrm>
              <a:off x="354330" y="26212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73" name="Shape 9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74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375" name="Shape 913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37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77" name="Shape 9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78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379" name="Shape 913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38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81" name="Shape 9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82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383" name="Shape 913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38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85" name="Shape 9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86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387" name="Shape 913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38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89" name="Shape 9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90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391" name="Shape 913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39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93" name="Shape 9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94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395" name="Shape 914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39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97" name="Shape 9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398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399" name="Shape 914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40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01" name="Shape 9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02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403" name="Shape 914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40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05" name="Shape 9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0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07" name="Shape 914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09" name="Shape 9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1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11" name="Shape 914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13" name="Shape 9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1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15" name="Shape 915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17" name="Shape 9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1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19" name="Shape 915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21" name="Shape 9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2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23" name="Shape 915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25" name="Shape 9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2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27" name="Shape 915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29" name="Shape 9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3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31" name="Shape 915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33" name="Shape 9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3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35" name="Shape 916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37" name="Shape 9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3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39" name="Shape 916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41" name="Shape 9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4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43" name="Shape 916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45" name="Shape 9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4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47" name="Shape 916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49" name="Shape 9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5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51" name="Shape 916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53" name="Shape 9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5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55" name="Shape 917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57" name="Shape 9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5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59" name="Shape 917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61" name="Shape 9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6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63" name="Shape 917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65" name="Shape 9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6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67" name="Shape 91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69" name="Shape 9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7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71" name="Shape 91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73" name="Shape 9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7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75" name="Shape 91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77" name="Shape 9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7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79" name="Shape 918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81" name="Shape 9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8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83" name="Shape 918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85" name="Shape 9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8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87" name="Shape 918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89" name="Shape 9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9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91" name="Shape 918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93" name="Shape 9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9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95" name="Shape 919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4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97" name="Shape 9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49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499" name="Shape 919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01" name="Shape 9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0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03" name="Shape 919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05" name="Shape 9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0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07" name="Shape 919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09" name="Shape 9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1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11" name="Shape 919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13" name="Shape 9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1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15" name="Shape 920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17" name="Shape 9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1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19" name="Shape 920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21" name="Shape 9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2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23" name="Shape 920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25" name="Shape 9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2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27" name="Shape 920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29" name="Shape 9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3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31" name="Shape 920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33" name="Shape 9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3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35" name="Shape 921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37" name="Shape 9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3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39" name="Shape 921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41" name="Shape 9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42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543" name="Shape 921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54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45" name="Shape 9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46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547" name="Shape 921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54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49" name="Shape 9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50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551" name="Shape 921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55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53" name="Shape 9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54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555" name="Shape 9220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556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57" name="Shape 9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58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559" name="Shape 9222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560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61" name="Shape 9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62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563" name="Shape 9224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564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65" name="Shape 9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66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567" name="Shape 9226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568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69" name="Shape 9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70" name="Shape 2"/>
        <xdr:cNvGrpSpPr/>
      </xdr:nvGrpSpPr>
      <xdr:grpSpPr>
        <a:xfrm>
          <a:off x="352425" y="2105025"/>
          <a:ext cx="38100" cy="0"/>
          <a:chOff x="5326950" y="3094680"/>
          <a:chExt cx="4991670" cy="685320"/>
        </a:xfrm>
      </xdr:grpSpPr>
      <xdr:grpSp>
        <xdr:nvGrpSpPr>
          <xdr:cNvPr id="11571" name="Shape 9228"/>
          <xdr:cNvGrpSpPr/>
        </xdr:nvGrpSpPr>
        <xdr:grpSpPr>
          <a:xfrm>
            <a:off x="5326950" y="3094680"/>
            <a:ext cx="4991670" cy="685320"/>
            <a:chOff x="354330" y="3780000"/>
            <a:chExt cx="4991670" cy="685320"/>
          </a:xfrm>
        </xdr:grpSpPr>
        <xdr:sp macro="" textlink="">
          <xdr:nvSpPr>
            <xdr:cNvPr id="11572" name="Shape 4"/>
            <xdr:cNvSpPr/>
          </xdr:nvSpPr>
          <xdr:spPr>
            <a:xfrm>
              <a:off x="354330" y="44653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73" name="Shape 9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7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75" name="Shape 923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77" name="Shape 9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7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79" name="Shape 923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81" name="Shape 9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8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83" name="Shape 923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85" name="Shape 9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8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87" name="Shape 923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89" name="Shape 9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9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91" name="Shape 923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93" name="Shape 9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9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95" name="Shape 924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5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97" name="Shape 9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59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599" name="Shape 924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6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01" name="Shape 9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0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603" name="Shape 924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60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05" name="Shape 9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0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07" name="Shape 92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09" name="Shape 9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1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11" name="Shape 92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13" name="Shape 9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1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15" name="Shape 925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17" name="Shape 9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1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19" name="Shape 925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21" name="Shape 9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2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23" name="Shape 925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25" name="Shape 9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2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27" name="Shape 925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29" name="Shape 9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3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31" name="Shape 925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33" name="Shape 9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3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35" name="Shape 926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37" name="Shape 9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3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39" name="Shape 926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41" name="Shape 9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4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43" name="Shape 926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45" name="Shape 9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4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47" name="Shape 926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49" name="Shape 9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5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51" name="Shape 926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53" name="Shape 9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5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55" name="Shape 927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57" name="Shape 9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5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59" name="Shape 927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61" name="Shape 9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6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63" name="Shape 927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65" name="Shape 9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6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67" name="Shape 927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69" name="Shape 9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7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71" name="Shape 927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73" name="Shape 9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7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75" name="Shape 928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77" name="Shape 9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7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79" name="Shape 92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81" name="Shape 9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8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83" name="Shape 928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85" name="Shape 9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8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87" name="Shape 928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89" name="Shape 9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9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91" name="Shape 928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93" name="Shape 9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9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95" name="Shape 929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6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97" name="Shape 9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69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699" name="Shape 929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01" name="Shape 9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0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03" name="Shape 929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05" name="Shape 9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0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07" name="Shape 929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09" name="Shape 9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1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11" name="Shape 929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13" name="Shape 9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1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15" name="Shape 930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17" name="Shape 9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1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19" name="Shape 930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21" name="Shape 9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2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23" name="Shape 930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25" name="Shape 9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2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27" name="Shape 930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29" name="Shape 9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3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31" name="Shape 93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33" name="Shape 9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3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35" name="Shape 93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37" name="Shape 9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3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1739" name="Shape 93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17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41" name="Shape 9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4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743" name="Shape 931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7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45" name="Shape 9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4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747" name="Shape 931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7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49" name="Shape 9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5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751" name="Shape 931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7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53" name="Shape 9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5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755" name="Shape 932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7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57" name="Shape 9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5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759" name="Shape 932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7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61" name="Shape 9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6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763" name="Shape 932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7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65" name="Shape 9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6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767" name="Shape 932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7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69" name="Shape 9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7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771" name="Shape 932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7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73" name="Shape 9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74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775" name="Shape 933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77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77" name="Shape 9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78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779" name="Shape 933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78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81" name="Shape 9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82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783" name="Shape 933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78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85" name="Shape 9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86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787" name="Shape 933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78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89" name="Shape 9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90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791" name="Shape 933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79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93" name="Shape 9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94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795" name="Shape 934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79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97" name="Shape 9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798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799" name="Shape 934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80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01" name="Shape 9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02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803" name="Shape 934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80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05" name="Shape 9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0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07" name="Shape 934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09" name="Shape 9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1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11" name="Shape 934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13" name="Shape 9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1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15" name="Shape 935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17" name="Shape 9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1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19" name="Shape 935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21" name="Shape 9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2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23" name="Shape 935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25" name="Shape 9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2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27" name="Shape 935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29" name="Shape 9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3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31" name="Shape 935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33" name="Shape 9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3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35" name="Shape 936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37" name="Shape 9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3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39" name="Shape 936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41" name="Shape 9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4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43" name="Shape 936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45" name="Shape 9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4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47" name="Shape 936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49" name="Shape 9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5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51" name="Shape 936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53" name="Shape 9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5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55" name="Shape 937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57" name="Shape 9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5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59" name="Shape 937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61" name="Shape 9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6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63" name="Shape 937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65" name="Shape 9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6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67" name="Shape 937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69" name="Shape 9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7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71" name="Shape 937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73" name="Shape 9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7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75" name="Shape 938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77" name="Shape 9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7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79" name="Shape 938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81" name="Shape 9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8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83" name="Shape 938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85" name="Shape 9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8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87" name="Shape 938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89" name="Shape 9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9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91" name="Shape 938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93" name="Shape 9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9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95" name="Shape 939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8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97" name="Shape 9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89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899" name="Shape 939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01" name="Shape 9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0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03" name="Shape 939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05" name="Shape 9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0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07" name="Shape 939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09" name="Shape 9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1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11" name="Shape 939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13" name="Shape 9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1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15" name="Shape 940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17" name="Shape 9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1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19" name="Shape 940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21" name="Shape 9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2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23" name="Shape 940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25" name="Shape 9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2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27" name="Shape 940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29" name="Shape 9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3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31" name="Shape 940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33" name="Shape 9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3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35" name="Shape 941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37" name="Shape 9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3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1939" name="Shape 941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19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41" name="Shape 9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42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943" name="Shape 941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94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45" name="Shape 9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46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947" name="Shape 941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94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49" name="Shape 9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50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951" name="Shape 941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95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53" name="Shape 9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54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955" name="Shape 942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95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57" name="Shape 9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58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959" name="Shape 942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96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61" name="Shape 9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62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963" name="Shape 942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96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65" name="Shape 9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66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967" name="Shape 942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96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69" name="Shape 9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70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1971" name="Shape 942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197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73" name="Shape 9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74" name="Shape 2"/>
        <xdr:cNvGrpSpPr/>
      </xdr:nvGrpSpPr>
      <xdr:grpSpPr>
        <a:xfrm>
          <a:off x="352425" y="2105025"/>
          <a:ext cx="38100" cy="0"/>
          <a:chOff x="5326950" y="2248860"/>
          <a:chExt cx="4991670" cy="1531140"/>
        </a:xfrm>
      </xdr:grpSpPr>
      <xdr:grpSp>
        <xdr:nvGrpSpPr>
          <xdr:cNvPr id="11975" name="Shape 9430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11976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77" name="Shape 9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7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979" name="Shape 943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98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81" name="Shape 9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8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983" name="Shape 943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98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85" name="Shape 9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8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987" name="Shape 943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98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89" name="Shape 9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9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991" name="Shape 943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99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93" name="Shape 9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9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995" name="Shape 944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199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97" name="Shape 9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199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1999" name="Shape 944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0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01" name="Shape 9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02" name="Shape 2"/>
        <xdr:cNvGrpSpPr/>
      </xdr:nvGrpSpPr>
      <xdr:grpSpPr>
        <a:xfrm>
          <a:off x="352425" y="2105025"/>
          <a:ext cx="38100" cy="0"/>
          <a:chOff x="5326950" y="2248860"/>
          <a:chExt cx="4991670" cy="1531140"/>
        </a:xfrm>
      </xdr:grpSpPr>
      <xdr:grpSp>
        <xdr:nvGrpSpPr>
          <xdr:cNvPr id="12003" name="Shape 9444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12004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05" name="Shape 9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0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07" name="Shape 944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0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09" name="Shape 9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1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11" name="Shape 944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1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13" name="Shape 9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1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15" name="Shape 945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17" name="Shape 9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1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19" name="Shape 945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21" name="Shape 9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2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23" name="Shape 945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25" name="Shape 9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2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27" name="Shape 945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29" name="Shape 9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3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31" name="Shape 945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33" name="Shape 9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3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35" name="Shape 946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37" name="Shape 9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3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39" name="Shape 946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41" name="Shape 9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4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43" name="Shape 946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45" name="Shape 9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4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47" name="Shape 946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49" name="Shape 9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5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51" name="Shape 946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53" name="Shape 9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5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55" name="Shape 947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57" name="Shape 9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5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59" name="Shape 947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61" name="Shape 9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6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63" name="Shape 947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65" name="Shape 9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6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67" name="Shape 94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69" name="Shape 9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7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71" name="Shape 94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73" name="Shape 9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7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075" name="Shape 94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0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77" name="Shape 9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7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079" name="Shape 94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0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81" name="Shape 9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8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083" name="Shape 948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0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85" name="Shape 9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8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087" name="Shape 948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0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89" name="Shape 9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9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091" name="Shape 948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0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93" name="Shape 9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9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095" name="Shape 949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0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97" name="Shape 9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9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099" name="Shape 949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01" name="Shape 9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0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03" name="Shape 949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05" name="Shape 9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0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07" name="Shape 949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09" name="Shape 9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1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11" name="Shape 949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13" name="Shape 9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1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15" name="Shape 950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17" name="Shape 9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1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19" name="Shape 950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21" name="Shape 9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2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23" name="Shape 950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25" name="Shape 9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2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27" name="Shape 950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29" name="Shape 9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3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31" name="Shape 95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33" name="Shape 9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3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35" name="Shape 95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37" name="Shape 9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3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39" name="Shape 95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41" name="Shape 9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4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43" name="Shape 951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45" name="Shape 9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4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47" name="Shape 95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49" name="Shape 9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5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51" name="Shape 95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53" name="Shape 9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5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55" name="Shape 95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57" name="Shape 9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5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59" name="Shape 95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61" name="Shape 9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6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63" name="Shape 95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65" name="Shape 9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6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67" name="Shape 95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69" name="Shape 9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7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71" name="Shape 95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73" name="Shape 9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7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75" name="Shape 95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77" name="Shape 9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7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79" name="Shape 95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81" name="Shape 9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8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83" name="Shape 95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85" name="Shape 9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8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87" name="Shape 95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89" name="Shape 9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9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91" name="Shape 95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93" name="Shape 9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9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95" name="Shape 954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1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97" name="Shape 9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9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199" name="Shape 954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01" name="Shape 9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0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03" name="Shape 954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05" name="Shape 9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0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07" name="Shape 95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09" name="Shape 9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1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11" name="Shape 95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13" name="Shape 9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1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15" name="Shape 955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17" name="Shape 9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1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19" name="Shape 955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21" name="Shape 9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2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23" name="Shape 955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25" name="Shape 9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2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27" name="Shape 955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29" name="Shape 9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3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31" name="Shape 955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33" name="Shape 9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3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35" name="Shape 956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37" name="Shape 9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3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39" name="Shape 956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41" name="Shape 9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4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43" name="Shape 956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45" name="Shape 9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4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47" name="Shape 956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4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49" name="Shape 9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5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51" name="Shape 956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5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53" name="Shape 9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5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55" name="Shape 957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5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57" name="Shape 9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5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59" name="Shape 957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6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61" name="Shape 9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6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63" name="Shape 957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6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65" name="Shape 9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6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67" name="Shape 957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6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69" name="Shape 9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7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71" name="Shape 957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7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73" name="Shape 9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7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275" name="Shape 958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27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77" name="Shape 9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7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79" name="Shape 958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81" name="Shape 9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8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83" name="Shape 958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85" name="Shape 9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8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87" name="Shape 958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89" name="Shape 9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9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91" name="Shape 958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93" name="Shape 9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9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95" name="Shape 959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2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97" name="Shape 9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9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299" name="Shape 959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01" name="Shape 9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0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03" name="Shape 959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05" name="Shape 9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0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07" name="Shape 959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09" name="Shape 9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1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11" name="Shape 959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13" name="Shape 9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1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15" name="Shape 960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1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17" name="Shape 9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1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19" name="Shape 960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2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21" name="Shape 9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2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23" name="Shape 960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2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25" name="Shape 9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2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27" name="Shape 960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2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29" name="Shape 9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3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31" name="Shape 960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3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33" name="Shape 9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3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35" name="Shape 961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3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37" name="Shape 9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3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39" name="Shape 961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4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41" name="Shape 9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4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43" name="Shape 961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4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45" name="Shape 9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4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47" name="Shape 961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4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49" name="Shape 9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5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51" name="Shape 961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5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53" name="Shape 9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5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55" name="Shape 962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5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57" name="Shape 9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5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59" name="Shape 962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6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61" name="Shape 9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6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63" name="Shape 962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6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65" name="Shape 9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6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67" name="Shape 962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6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69" name="Shape 9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7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71" name="Shape 962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7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73" name="Shape 9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7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75" name="Shape 963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7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77" name="Shape 9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7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79" name="Shape 963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8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81" name="Shape 9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8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83" name="Shape 963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8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85" name="Shape 9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8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87" name="Shape 963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8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89" name="Shape 9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9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91" name="Shape 963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9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93" name="Shape 9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94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95" name="Shape 9640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396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97" name="Shape 9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98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399" name="Shape 9642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400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01" name="Shape 9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02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403" name="Shape 9644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404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05" name="Shape 9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06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407" name="Shape 9646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408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09" name="Shape 9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10" name="Shape 2"/>
        <xdr:cNvGrpSpPr/>
      </xdr:nvGrpSpPr>
      <xdr:grpSpPr>
        <a:xfrm>
          <a:off x="352425" y="2105025"/>
          <a:ext cx="38100" cy="0"/>
          <a:chOff x="5326950" y="3429960"/>
          <a:chExt cx="4991670" cy="350040"/>
        </a:xfrm>
      </xdr:grpSpPr>
      <xdr:grpSp>
        <xdr:nvGrpSpPr>
          <xdr:cNvPr id="12411" name="Shape 9648"/>
          <xdr:cNvGrpSpPr/>
        </xdr:nvGrpSpPr>
        <xdr:grpSpPr>
          <a:xfrm>
            <a:off x="5326950" y="3429960"/>
            <a:ext cx="4991670" cy="350040"/>
            <a:chOff x="354330" y="3780000"/>
            <a:chExt cx="4991670" cy="350040"/>
          </a:xfrm>
        </xdr:grpSpPr>
        <xdr:sp macro="" textlink="">
          <xdr:nvSpPr>
            <xdr:cNvPr id="12412" name="Shape 4"/>
            <xdr:cNvSpPr/>
          </xdr:nvSpPr>
          <xdr:spPr>
            <a:xfrm>
              <a:off x="354330" y="41300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13" name="Shape 9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1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415" name="Shape 965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41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17" name="Shape 9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1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419" name="Shape 965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42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21" name="Shape 9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2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423" name="Shape 965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42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25" name="Shape 9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26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427" name="Shape 9656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428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29" name="Shape 9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30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431" name="Shape 9658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432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33" name="Shape 9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34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435" name="Shape 9660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436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37" name="Shape 9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38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439" name="Shape 9662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440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41" name="Shape 9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42" name="Shape 2"/>
        <xdr:cNvGrpSpPr/>
      </xdr:nvGrpSpPr>
      <xdr:grpSpPr>
        <a:xfrm>
          <a:off x="352425" y="2105025"/>
          <a:ext cx="38100" cy="0"/>
          <a:chOff x="5326950" y="3262320"/>
          <a:chExt cx="4991670" cy="517680"/>
        </a:xfrm>
      </xdr:grpSpPr>
      <xdr:grpSp>
        <xdr:nvGrpSpPr>
          <xdr:cNvPr id="12443" name="Shape 9664"/>
          <xdr:cNvGrpSpPr/>
        </xdr:nvGrpSpPr>
        <xdr:grpSpPr>
          <a:xfrm>
            <a:off x="5326950" y="3262320"/>
            <a:ext cx="4991670" cy="517680"/>
            <a:chOff x="354330" y="3780000"/>
            <a:chExt cx="4991670" cy="517680"/>
          </a:xfrm>
        </xdr:grpSpPr>
        <xdr:sp macro="" textlink="">
          <xdr:nvSpPr>
            <xdr:cNvPr id="12444" name="Shape 4"/>
            <xdr:cNvSpPr/>
          </xdr:nvSpPr>
          <xdr:spPr>
            <a:xfrm>
              <a:off x="354330" y="429768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45" name="Shape 9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46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447" name="Shape 966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44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49" name="Shape 9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50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451" name="Shape 966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45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53" name="Shape 9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54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455" name="Shape 967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45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57" name="Shape 9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58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459" name="Shape 967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46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61" name="Shape 9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62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463" name="Shape 967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46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65" name="Shape 9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66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467" name="Shape 967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46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69" name="Shape 9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70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471" name="Shape 967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47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73" name="Shape 9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74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475" name="Shape 968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47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77" name="Shape 9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7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479" name="Shape 968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4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81" name="Shape 9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8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483" name="Shape 968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4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85" name="Shape 9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8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487" name="Shape 968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4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89" name="Shape 9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9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491" name="Shape 968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4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93" name="Shape 9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9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495" name="Shape 969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4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97" name="Shape 9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9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499" name="Shape 969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01" name="Shape 9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0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03" name="Shape 969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05" name="Shape 9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0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07" name="Shape 969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09" name="Shape 9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1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11" name="Shape 969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13" name="Shape 9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1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15" name="Shape 970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1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17" name="Shape 9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1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19" name="Shape 970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2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21" name="Shape 9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2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23" name="Shape 970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2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25" name="Shape 9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2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27" name="Shape 970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2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29" name="Shape 9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3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31" name="Shape 970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3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33" name="Shape 9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3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35" name="Shape 971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3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37" name="Shape 9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3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39" name="Shape 971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4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41" name="Shape 9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4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43" name="Shape 971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4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45" name="Shape 9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4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47" name="Shape 971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4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49" name="Shape 9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5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51" name="Shape 971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5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53" name="Shape 9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5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55" name="Shape 972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5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57" name="Shape 9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5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59" name="Shape 972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6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61" name="Shape 9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6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63" name="Shape 972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6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65" name="Shape 9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6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67" name="Shape 972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6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69" name="Shape 9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7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71" name="Shape 972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7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73" name="Shape 9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7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75" name="Shape 973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7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77" name="Shape 9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7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79" name="Shape 973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8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81" name="Shape 9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8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83" name="Shape 973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8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85" name="Shape 9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8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87" name="Shape 973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8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89" name="Shape 9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9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91" name="Shape 973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9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93" name="Shape 9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94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95" name="Shape 9740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596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97" name="Shape 9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98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599" name="Shape 9742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600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01" name="Shape 9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02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603" name="Shape 9744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604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05" name="Shape 9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06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607" name="Shape 9746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608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09" name="Shape 9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10" name="Shape 2"/>
        <xdr:cNvGrpSpPr/>
      </xdr:nvGrpSpPr>
      <xdr:grpSpPr>
        <a:xfrm>
          <a:off x="352425" y="2105025"/>
          <a:ext cx="38100" cy="0"/>
          <a:chOff x="5326950" y="3765240"/>
          <a:chExt cx="4991670" cy="14760"/>
        </a:xfrm>
      </xdr:grpSpPr>
      <xdr:grpSp>
        <xdr:nvGrpSpPr>
          <xdr:cNvPr id="12611" name="Shape 9748"/>
          <xdr:cNvGrpSpPr/>
        </xdr:nvGrpSpPr>
        <xdr:grpSpPr>
          <a:xfrm>
            <a:off x="5326950" y="3765240"/>
            <a:ext cx="4991670" cy="14760"/>
            <a:chOff x="354330" y="3780000"/>
            <a:chExt cx="4991670" cy="14760"/>
          </a:xfrm>
        </xdr:grpSpPr>
        <xdr:sp macro="" textlink="">
          <xdr:nvSpPr>
            <xdr:cNvPr id="12612" name="Shape 4"/>
            <xdr:cNvSpPr/>
          </xdr:nvSpPr>
          <xdr:spPr>
            <a:xfrm>
              <a:off x="354330" y="37947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13" name="Shape 9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14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615" name="Shape 975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61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17" name="Shape 9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18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619" name="Shape 975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62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21" name="Shape 9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22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623" name="Shape 975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62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25" name="Shape 9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26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627" name="Shape 9756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628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29" name="Shape 9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30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631" name="Shape 9758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632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33" name="Shape 9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34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635" name="Shape 9760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636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37" name="Shape 9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38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639" name="Shape 9762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640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41" name="Shape 9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42" name="Shape 2"/>
        <xdr:cNvGrpSpPr/>
      </xdr:nvGrpSpPr>
      <xdr:grpSpPr>
        <a:xfrm>
          <a:off x="352425" y="2105025"/>
          <a:ext cx="38100" cy="0"/>
          <a:chOff x="5326950" y="3597600"/>
          <a:chExt cx="4991670" cy="182400"/>
        </a:xfrm>
      </xdr:grpSpPr>
      <xdr:grpSp>
        <xdr:nvGrpSpPr>
          <xdr:cNvPr id="12643" name="Shape 9764"/>
          <xdr:cNvGrpSpPr/>
        </xdr:nvGrpSpPr>
        <xdr:grpSpPr>
          <a:xfrm>
            <a:off x="5326950" y="3597600"/>
            <a:ext cx="4991670" cy="182400"/>
            <a:chOff x="354330" y="3780000"/>
            <a:chExt cx="4991670" cy="182400"/>
          </a:xfrm>
        </xdr:grpSpPr>
        <xdr:sp macro="" textlink="">
          <xdr:nvSpPr>
            <xdr:cNvPr id="12644" name="Shape 4"/>
            <xdr:cNvSpPr/>
          </xdr:nvSpPr>
          <xdr:spPr>
            <a:xfrm>
              <a:off x="354330" y="39624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45" name="Shape 9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46" name="Shape 2"/>
        <xdr:cNvGrpSpPr/>
      </xdr:nvGrpSpPr>
      <xdr:grpSpPr>
        <a:xfrm>
          <a:off x="352425" y="2105025"/>
          <a:ext cx="38100" cy="0"/>
          <a:chOff x="5326950" y="2248860"/>
          <a:chExt cx="4991670" cy="1531140"/>
        </a:xfrm>
      </xdr:grpSpPr>
      <xdr:grpSp>
        <xdr:nvGrpSpPr>
          <xdr:cNvPr id="12647" name="Shape 9766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12648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49" name="Shape 9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50" name="Shape 2"/>
        <xdr:cNvGrpSpPr/>
      </xdr:nvGrpSpPr>
      <xdr:grpSpPr>
        <a:xfrm>
          <a:off x="352425" y="2105025"/>
          <a:ext cx="38100" cy="0"/>
          <a:chOff x="5326950" y="2248860"/>
          <a:chExt cx="4991670" cy="1531140"/>
        </a:xfrm>
      </xdr:grpSpPr>
      <xdr:grpSp>
        <xdr:nvGrpSpPr>
          <xdr:cNvPr id="12651" name="Shape 9768"/>
          <xdr:cNvGrpSpPr/>
        </xdr:nvGrpSpPr>
        <xdr:grpSpPr>
          <a:xfrm>
            <a:off x="5326950" y="2248860"/>
            <a:ext cx="4991670" cy="1531140"/>
            <a:chOff x="354330" y="3780000"/>
            <a:chExt cx="4991670" cy="1531140"/>
          </a:xfrm>
        </xdr:grpSpPr>
        <xdr:sp macro="" textlink="">
          <xdr:nvSpPr>
            <xdr:cNvPr id="12652" name="Shape 4"/>
            <xdr:cNvSpPr/>
          </xdr:nvSpPr>
          <xdr:spPr>
            <a:xfrm>
              <a:off x="354330" y="53111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53" name="Shape 9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54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655" name="Shape 977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65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57" name="Shape 9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58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659" name="Shape 977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66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61" name="Shape 9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62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663" name="Shape 977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66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65" name="Shape 9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66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667" name="Shape 977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66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69" name="Shape 9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70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671" name="Shape 977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67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73" name="Shape 9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74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675" name="Shape 978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67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77" name="Shape 9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78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679" name="Shape 978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68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81" name="Shape 9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82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683" name="Shape 978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68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85" name="Shape 9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8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687" name="Shape 978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6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89" name="Shape 9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9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691" name="Shape 978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6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93" name="Shape 9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9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695" name="Shape 979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6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97" name="Shape 9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9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699" name="Shape 979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01" name="Shape 9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0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03" name="Shape 979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05" name="Shape 9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0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07" name="Shape 979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09" name="Shape 9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1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11" name="Shape 97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13" name="Shape 9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1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15" name="Shape 98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17" name="Shape 9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1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19" name="Shape 98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21" name="Shape 9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2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23" name="Shape 98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25" name="Shape 9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2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27" name="Shape 98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29" name="Shape 9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3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31" name="Shape 98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33" name="Shape 9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3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35" name="Shape 98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37" name="Shape 9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3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39" name="Shape 98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41" name="Shape 9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4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43" name="Shape 98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45" name="Shape 9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4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47" name="Shape 98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49" name="Shape 9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5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51" name="Shape 98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53" name="Shape 9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5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55" name="Shape 98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57" name="Shape 9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5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59" name="Shape 982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61" name="Shape 9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6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63" name="Shape 982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65" name="Shape 9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6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67" name="Shape 982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69" name="Shape 9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7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71" name="Shape 982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73" name="Shape 9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7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75" name="Shape 983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77" name="Shape 9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7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79" name="Shape 983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81" name="Shape 9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8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83" name="Shape 983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85" name="Shape 9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8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87" name="Shape 983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89" name="Shape 9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9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91" name="Shape 983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93" name="Shape 9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9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95" name="Shape 984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7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97" name="Shape 9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9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799" name="Shape 984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01" name="Shape 9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0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03" name="Shape 984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05" name="Shape 9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0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07" name="Shape 984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09" name="Shape 9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1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11" name="Shape 984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13" name="Shape 9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1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15" name="Shape 985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17" name="Shape 9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1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19" name="Shape 985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21" name="Shape 9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22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823" name="Shape 985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82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25" name="Shape 9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26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827" name="Shape 985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82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29" name="Shape 9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30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831" name="Shape 985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83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33" name="Shape 9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34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835" name="Shape 9860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836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37" name="Shape 9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38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839" name="Shape 9862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840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41" name="Shape 9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42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843" name="Shape 9864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844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45" name="Shape 9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46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847" name="Shape 9866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848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49" name="Shape 9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50" name="Shape 2"/>
        <xdr:cNvGrpSpPr/>
      </xdr:nvGrpSpPr>
      <xdr:grpSpPr>
        <a:xfrm>
          <a:off x="352425" y="2105025"/>
          <a:ext cx="38100" cy="0"/>
          <a:chOff x="5326950" y="2942280"/>
          <a:chExt cx="5006910" cy="837720"/>
        </a:xfrm>
      </xdr:grpSpPr>
      <xdr:grpSp>
        <xdr:nvGrpSpPr>
          <xdr:cNvPr id="12851" name="Shape 9868"/>
          <xdr:cNvGrpSpPr/>
        </xdr:nvGrpSpPr>
        <xdr:grpSpPr>
          <a:xfrm>
            <a:off x="5326950" y="2942280"/>
            <a:ext cx="5006910" cy="837720"/>
            <a:chOff x="339090" y="3780000"/>
            <a:chExt cx="5006910" cy="837720"/>
          </a:xfrm>
        </xdr:grpSpPr>
        <xdr:sp macro="" textlink="">
          <xdr:nvSpPr>
            <xdr:cNvPr id="12852" name="Shape 4"/>
            <xdr:cNvSpPr/>
          </xdr:nvSpPr>
          <xdr:spPr>
            <a:xfrm>
              <a:off x="339090" y="4617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53" name="Shape 9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5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55" name="Shape 987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57" name="Shape 9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5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59" name="Shape 987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61" name="Shape 9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6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63" name="Shape 987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65" name="Shape 9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6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67" name="Shape 987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69" name="Shape 9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7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71" name="Shape 987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73" name="Shape 9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7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75" name="Shape 988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77" name="Shape 9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7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79" name="Shape 988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81" name="Shape 9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8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2883" name="Shape 988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288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85" name="Shape 9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8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887" name="Shape 98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8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89" name="Shape 9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9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891" name="Shape 98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8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93" name="Shape 9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9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895" name="Shape 989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8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97" name="Shape 9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9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899" name="Shape 989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01" name="Shape 9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0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03" name="Shape 989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05" name="Shape 9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0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07" name="Shape 989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09" name="Shape 9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1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11" name="Shape 989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13" name="Shape 9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1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15" name="Shape 990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17" name="Shape 9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1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19" name="Shape 990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21" name="Shape 9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2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23" name="Shape 990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25" name="Shape 9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2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27" name="Shape 990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29" name="Shape 9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3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31" name="Shape 990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33" name="Shape 9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3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35" name="Shape 991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37" name="Shape 9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3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39" name="Shape 991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41" name="Shape 9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4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43" name="Shape 991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45" name="Shape 9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4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47" name="Shape 991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49" name="Shape 9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5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51" name="Shape 991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53" name="Shape 9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5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55" name="Shape 992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57" name="Shape 9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5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59" name="Shape 99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61" name="Shape 9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6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63" name="Shape 992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65" name="Shape 9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6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67" name="Shape 992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69" name="Shape 9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7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71" name="Shape 992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73" name="Shape 9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7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75" name="Shape 993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77" name="Shape 9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7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79" name="Shape 993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81" name="Shape 9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8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83" name="Shape 993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85" name="Shape 9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8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87" name="Shape 993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89" name="Shape 9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9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91" name="Shape 993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93" name="Shape 9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9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95" name="Shape 994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29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97" name="Shape 9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9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2999" name="Shape 994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0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01" name="Shape 9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0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003" name="Shape 994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0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05" name="Shape 9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0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007" name="Shape 994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0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09" name="Shape 9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1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011" name="Shape 99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0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13" name="Shape 9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1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015" name="Shape 99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0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17" name="Shape 9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1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019" name="Shape 99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0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21" name="Shape 9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2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023" name="Shape 995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0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25" name="Shape 9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2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027" name="Shape 995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0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29" name="Shape 9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3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031" name="Shape 995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0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33" name="Shape 9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3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035" name="Shape 996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0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37" name="Shape 9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3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039" name="Shape 996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0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41" name="Shape 9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4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043" name="Shape 996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0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45" name="Shape 9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4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047" name="Shape 996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0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49" name="Shape 9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5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051" name="Shape 996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0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53" name="Shape 9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54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055" name="Shape 997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05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57" name="Shape 9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58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059" name="Shape 997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06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61" name="Shape 9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62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063" name="Shape 997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06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65" name="Shape 9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66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067" name="Shape 997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06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69" name="Shape 9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70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071" name="Shape 997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07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73" name="Shape 9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74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075" name="Shape 998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07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77" name="Shape 9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78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079" name="Shape 998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08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81" name="Shape 9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82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083" name="Shape 998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08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85" name="Shape 9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8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087" name="Shape 99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0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89" name="Shape 9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9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091" name="Shape 998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0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93" name="Shape 9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9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095" name="Shape 999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0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97" name="Shape 9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9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099" name="Shape 999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01" name="Shape 9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0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03" name="Shape 999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05" name="Shape 9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0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07" name="Shape 999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09" name="Shape 9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1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11" name="Shape 999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13" name="Shape 9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1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15" name="Shape 1000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17" name="Shape 10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1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19" name="Shape 1000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21" name="Shape 10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2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23" name="Shape 1000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25" name="Shape 10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2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27" name="Shape 1000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29" name="Shape 10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3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31" name="Shape 1000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33" name="Shape 10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3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35" name="Shape 1001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37" name="Shape 10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3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39" name="Shape 1001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41" name="Shape 10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4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43" name="Shape 1001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45" name="Shape 10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4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47" name="Shape 1001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49" name="Shape 10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5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51" name="Shape 1001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53" name="Shape 10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5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55" name="Shape 1002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57" name="Shape 10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5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59" name="Shape 1002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61" name="Shape 10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6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63" name="Shape 1002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65" name="Shape 10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6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67" name="Shape 1002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69" name="Shape 10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7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71" name="Shape 1002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73" name="Shape 10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7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75" name="Shape 1003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77" name="Shape 10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7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79" name="Shape 1003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81" name="Shape 10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8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83" name="Shape 1003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85" name="Shape 10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8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87" name="Shape 1003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89" name="Shape 10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9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91" name="Shape 1003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93" name="Shape 10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9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95" name="Shape 1004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1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97" name="Shape 10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9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199" name="Shape 1004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2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01" name="Shape 10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0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203" name="Shape 1004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2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05" name="Shape 10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0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207" name="Shape 1004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2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09" name="Shape 10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1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211" name="Shape 1004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2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13" name="Shape 10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1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215" name="Shape 1005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2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17" name="Shape 10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1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219" name="Shape 1005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2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21" name="Shape 10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22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223" name="Shape 1005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22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25" name="Shape 10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26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227" name="Shape 1005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22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29" name="Shape 10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30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231" name="Shape 1005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23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33" name="Shape 10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34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235" name="Shape 1006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23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37" name="Shape 10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38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239" name="Shape 1006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24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41" name="Shape 10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42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243" name="Shape 1006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24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45" name="Shape 10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46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247" name="Shape 1006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24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49" name="Shape 10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50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251" name="Shape 1006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25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53" name="Shape 10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54" name="Shape 2"/>
        <xdr:cNvGrpSpPr/>
      </xdr:nvGrpSpPr>
      <xdr:grpSpPr>
        <a:xfrm>
          <a:off x="352425" y="2105025"/>
          <a:ext cx="38100" cy="0"/>
          <a:chOff x="5326950" y="2027880"/>
          <a:chExt cx="5006910" cy="1752120"/>
        </a:xfrm>
      </xdr:grpSpPr>
      <xdr:grpSp>
        <xdr:nvGrpSpPr>
          <xdr:cNvPr id="13255" name="Shape 10070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13256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57" name="Shape 10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5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59" name="Shape 1007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6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61" name="Shape 10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6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63" name="Shape 1007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6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65" name="Shape 10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6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67" name="Shape 1007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6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69" name="Shape 10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7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71" name="Shape 1007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7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73" name="Shape 10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7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75" name="Shape 1008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7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77" name="Shape 10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7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79" name="Shape 1008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8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81" name="Shape 10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82" name="Shape 2"/>
        <xdr:cNvGrpSpPr/>
      </xdr:nvGrpSpPr>
      <xdr:grpSpPr>
        <a:xfrm>
          <a:off x="352425" y="2105025"/>
          <a:ext cx="38100" cy="0"/>
          <a:chOff x="5326950" y="2027880"/>
          <a:chExt cx="5006910" cy="1752120"/>
        </a:xfrm>
      </xdr:grpSpPr>
      <xdr:grpSp>
        <xdr:nvGrpSpPr>
          <xdr:cNvPr id="13283" name="Shape 10084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13284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85" name="Shape 10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8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87" name="Shape 1008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8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89" name="Shape 10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9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91" name="Shape 1008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9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93" name="Shape 10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9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95" name="Shape 1009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2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97" name="Shape 10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9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299" name="Shape 1009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01" name="Shape 10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0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03" name="Shape 1009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05" name="Shape 10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0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07" name="Shape 1009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09" name="Shape 10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1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11" name="Shape 100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13" name="Shape 10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1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15" name="Shape 101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17" name="Shape 10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1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19" name="Shape 101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21" name="Shape 10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2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23" name="Shape 101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25" name="Shape 10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2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27" name="Shape 101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29" name="Shape 10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3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31" name="Shape 101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33" name="Shape 10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3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35" name="Shape 101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37" name="Shape 10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3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39" name="Shape 101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41" name="Shape 10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4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43" name="Shape 101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45" name="Shape 10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4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47" name="Shape 101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49" name="Shape 10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5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51" name="Shape 101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53" name="Shape 10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5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355" name="Shape 101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3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57" name="Shape 10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5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59" name="Shape 101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61" name="Shape 10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6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63" name="Shape 1012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65" name="Shape 10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6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67" name="Shape 1012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69" name="Shape 10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7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71" name="Shape 1012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73" name="Shape 10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7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75" name="Shape 1013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77" name="Shape 10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7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79" name="Shape 1013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81" name="Shape 10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8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83" name="Shape 1013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85" name="Shape 10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8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87" name="Shape 1013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89" name="Shape 10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9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91" name="Shape 1013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93" name="Shape 10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9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95" name="Shape 1014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3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97" name="Shape 10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9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399" name="Shape 1014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01" name="Shape 10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0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03" name="Shape 1014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05" name="Shape 10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0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07" name="Shape 1014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09" name="Shape 10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1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11" name="Shape 101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13" name="Shape 10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1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15" name="Shape 101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17" name="Shape 10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1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19" name="Shape 101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21" name="Shape 10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2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23" name="Shape 1015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25" name="Shape 10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2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27" name="Shape 101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29" name="Shape 10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3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31" name="Shape 101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33" name="Shape 10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3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35" name="Shape 101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37" name="Shape 10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3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39" name="Shape 101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41" name="Shape 10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4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43" name="Shape 101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45" name="Shape 10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4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47" name="Shape 101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49" name="Shape 10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5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51" name="Shape 101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53" name="Shape 10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5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55" name="Shape 101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57" name="Shape 10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5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59" name="Shape 101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61" name="Shape 10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6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63" name="Shape 101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65" name="Shape 10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6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67" name="Shape 101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69" name="Shape 10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7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71" name="Shape 101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73" name="Shape 10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7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75" name="Shape 101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77" name="Shape 10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7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79" name="Shape 101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81" name="Shape 10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8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83" name="Shape 101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85" name="Shape 10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8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87" name="Shape 101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89" name="Shape 10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9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491" name="Shape 101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4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93" name="Shape 10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9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495" name="Shape 1019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4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97" name="Shape 10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9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499" name="Shape 1019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01" name="Shape 10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0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03" name="Shape 1019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05" name="Shape 10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0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07" name="Shape 1019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09" name="Shape 10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1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11" name="Shape 101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13" name="Shape 10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1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15" name="Shape 102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17" name="Shape 10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1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19" name="Shape 102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21" name="Shape 10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2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23" name="Shape 102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25" name="Shape 10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2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27" name="Shape 1020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2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29" name="Shape 10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3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31" name="Shape 1020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3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33" name="Shape 10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3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35" name="Shape 1021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3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37" name="Shape 10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3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39" name="Shape 1021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4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41" name="Shape 10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4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43" name="Shape 1021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4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45" name="Shape 10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4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47" name="Shape 1021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4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49" name="Shape 10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5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51" name="Shape 1021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5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53" name="Shape 10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5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555" name="Shape 1022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55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57" name="Shape 10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5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59" name="Shape 1022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61" name="Shape 10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6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63" name="Shape 1022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65" name="Shape 10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6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67" name="Shape 1022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69" name="Shape 10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7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71" name="Shape 1022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73" name="Shape 10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7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75" name="Shape 1023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77" name="Shape 10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7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79" name="Shape 1023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81" name="Shape 10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8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83" name="Shape 1023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85" name="Shape 10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8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87" name="Shape 1023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89" name="Shape 10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9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91" name="Shape 1023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93" name="Shape 10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9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95" name="Shape 1024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59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97" name="Shape 10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9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599" name="Shape 1024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0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01" name="Shape 10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0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03" name="Shape 1024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0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05" name="Shape 10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0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07" name="Shape 1024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0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09" name="Shape 10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1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11" name="Shape 1024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1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13" name="Shape 10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1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15" name="Shape 1025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1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17" name="Shape 10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1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19" name="Shape 1025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2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21" name="Shape 10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2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23" name="Shape 1025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2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25" name="Shape 10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2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27" name="Shape 1025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2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29" name="Shape 10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3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31" name="Shape 1025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3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33" name="Shape 10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3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35" name="Shape 1026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3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37" name="Shape 10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3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39" name="Shape 1026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4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41" name="Shape 10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4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43" name="Shape 1026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4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45" name="Shape 10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4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47" name="Shape 1026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4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49" name="Shape 10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5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51" name="Shape 1026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5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53" name="Shape 10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5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55" name="Shape 1027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5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57" name="Shape 10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5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59" name="Shape 1027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6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61" name="Shape 10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6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63" name="Shape 1027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6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65" name="Shape 10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6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67" name="Shape 1027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6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69" name="Shape 10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7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71" name="Shape 1027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7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73" name="Shape 10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74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75" name="Shape 10280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76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77" name="Shape 10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78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79" name="Shape 10282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80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81" name="Shape 10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82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83" name="Shape 10284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84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85" name="Shape 10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86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87" name="Shape 10286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88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89" name="Shape 10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90" name="Shape 2"/>
        <xdr:cNvGrpSpPr/>
      </xdr:nvGrpSpPr>
      <xdr:grpSpPr>
        <a:xfrm>
          <a:off x="352425" y="2105025"/>
          <a:ext cx="38100" cy="0"/>
          <a:chOff x="5326950" y="3323280"/>
          <a:chExt cx="5006910" cy="456720"/>
        </a:xfrm>
      </xdr:grpSpPr>
      <xdr:grpSp>
        <xdr:nvGrpSpPr>
          <xdr:cNvPr id="13691" name="Shape 10288"/>
          <xdr:cNvGrpSpPr/>
        </xdr:nvGrpSpPr>
        <xdr:grpSpPr>
          <a:xfrm>
            <a:off x="5326950" y="3323280"/>
            <a:ext cx="5006910" cy="456720"/>
            <a:chOff x="339090" y="3780000"/>
            <a:chExt cx="5006910" cy="456720"/>
          </a:xfrm>
        </xdr:grpSpPr>
        <xdr:sp macro="" textlink="">
          <xdr:nvSpPr>
            <xdr:cNvPr id="13692" name="Shape 4"/>
            <xdr:cNvSpPr/>
          </xdr:nvSpPr>
          <xdr:spPr>
            <a:xfrm>
              <a:off x="339090" y="4236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93" name="Shape 10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9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695" name="Shape 1029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69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97" name="Shape 10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9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699" name="Shape 1029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70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01" name="Shape 10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0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703" name="Shape 1029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70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05" name="Shape 10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06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707" name="Shape 10296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708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09" name="Shape 10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10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711" name="Shape 10298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712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13" name="Shape 10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14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715" name="Shape 10300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716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17" name="Shape 10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18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719" name="Shape 10302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720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21" name="Shape 10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22" name="Shape 2"/>
        <xdr:cNvGrpSpPr/>
      </xdr:nvGrpSpPr>
      <xdr:grpSpPr>
        <a:xfrm>
          <a:off x="352425" y="2105025"/>
          <a:ext cx="38100" cy="0"/>
          <a:chOff x="5326950" y="3132780"/>
          <a:chExt cx="5006910" cy="647220"/>
        </a:xfrm>
      </xdr:grpSpPr>
      <xdr:grpSp>
        <xdr:nvGrpSpPr>
          <xdr:cNvPr id="13723" name="Shape 10304"/>
          <xdr:cNvGrpSpPr/>
        </xdr:nvGrpSpPr>
        <xdr:grpSpPr>
          <a:xfrm>
            <a:off x="5326950" y="3132780"/>
            <a:ext cx="5006910" cy="647220"/>
            <a:chOff x="339090" y="3780000"/>
            <a:chExt cx="5006910" cy="647220"/>
          </a:xfrm>
        </xdr:grpSpPr>
        <xdr:sp macro="" textlink="">
          <xdr:nvSpPr>
            <xdr:cNvPr id="13724" name="Shape 4"/>
            <xdr:cNvSpPr/>
          </xdr:nvSpPr>
          <xdr:spPr>
            <a:xfrm>
              <a:off x="339090" y="4427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25" name="Shape 10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26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727" name="Shape 1030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72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29" name="Shape 10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30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731" name="Shape 1030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73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33" name="Shape 10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34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735" name="Shape 1031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73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37" name="Shape 10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38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739" name="Shape 1031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74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41" name="Shape 10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42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743" name="Shape 1031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74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45" name="Shape 10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46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747" name="Shape 1031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74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49" name="Shape 10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50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751" name="Shape 1031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75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53" name="Shape 10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54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755" name="Shape 1032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75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57" name="Shape 10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5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59" name="Shape 1032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61" name="Shape 10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6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63" name="Shape 1032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65" name="Shape 10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6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67" name="Shape 1032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69" name="Shape 10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7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71" name="Shape 1032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73" name="Shape 10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7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75" name="Shape 1033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77" name="Shape 10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7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79" name="Shape 1033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81" name="Shape 10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8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83" name="Shape 1033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85" name="Shape 10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8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87" name="Shape 1033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89" name="Shape 10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9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91" name="Shape 1033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93" name="Shape 10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9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95" name="Shape 1034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79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97" name="Shape 10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9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799" name="Shape 1034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0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01" name="Shape 10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0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03" name="Shape 1034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0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05" name="Shape 10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0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07" name="Shape 1034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0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09" name="Shape 10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1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11" name="Shape 1034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1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13" name="Shape 10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1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15" name="Shape 1035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1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17" name="Shape 10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1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19" name="Shape 1035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2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21" name="Shape 10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2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23" name="Shape 1035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2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25" name="Shape 10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2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27" name="Shape 1035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2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29" name="Shape 10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3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31" name="Shape 1035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3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33" name="Shape 10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3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35" name="Shape 1036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3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37" name="Shape 10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3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39" name="Shape 1036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4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41" name="Shape 10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4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43" name="Shape 1036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4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45" name="Shape 10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4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47" name="Shape 1036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4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49" name="Shape 10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5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51" name="Shape 1036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5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53" name="Shape 10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5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55" name="Shape 1037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5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57" name="Shape 10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5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59" name="Shape 1037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6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61" name="Shape 10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6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63" name="Shape 1037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6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65" name="Shape 10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6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67" name="Shape 1037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6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69" name="Shape 10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7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71" name="Shape 1037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7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73" name="Shape 10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74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75" name="Shape 10380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76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77" name="Shape 10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78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79" name="Shape 10382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80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81" name="Shape 10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82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83" name="Shape 10384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84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85" name="Shape 10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86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87" name="Shape 10386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88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89" name="Shape 10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90" name="Shape 2"/>
        <xdr:cNvGrpSpPr/>
      </xdr:nvGrpSpPr>
      <xdr:grpSpPr>
        <a:xfrm>
          <a:off x="352425" y="2105025"/>
          <a:ext cx="38100" cy="0"/>
          <a:chOff x="5326950" y="3704280"/>
          <a:chExt cx="5006910" cy="75720"/>
        </a:xfrm>
      </xdr:grpSpPr>
      <xdr:grpSp>
        <xdr:nvGrpSpPr>
          <xdr:cNvPr id="13891" name="Shape 10388"/>
          <xdr:cNvGrpSpPr/>
        </xdr:nvGrpSpPr>
        <xdr:grpSpPr>
          <a:xfrm>
            <a:off x="5326950" y="3704280"/>
            <a:ext cx="5006910" cy="75720"/>
            <a:chOff x="339090" y="3780000"/>
            <a:chExt cx="5006910" cy="75720"/>
          </a:xfrm>
        </xdr:grpSpPr>
        <xdr:sp macro="" textlink="">
          <xdr:nvSpPr>
            <xdr:cNvPr id="13892" name="Shape 4"/>
            <xdr:cNvSpPr/>
          </xdr:nvSpPr>
          <xdr:spPr>
            <a:xfrm>
              <a:off x="339090" y="38557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93" name="Shape 10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94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895" name="Shape 1039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89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97" name="Shape 10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98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899" name="Shape 1039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90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01" name="Shape 10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02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903" name="Shape 1039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90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05" name="Shape 10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06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907" name="Shape 10396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908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09" name="Shape 10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10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911" name="Shape 10398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912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13" name="Shape 10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14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915" name="Shape 10400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916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17" name="Shape 10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18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919" name="Shape 10402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920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21" name="Shape 10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22" name="Shape 2"/>
        <xdr:cNvGrpSpPr/>
      </xdr:nvGrpSpPr>
      <xdr:grpSpPr>
        <a:xfrm>
          <a:off x="352425" y="2105025"/>
          <a:ext cx="38100" cy="0"/>
          <a:chOff x="5326950" y="3513780"/>
          <a:chExt cx="5006910" cy="266220"/>
        </a:xfrm>
      </xdr:grpSpPr>
      <xdr:grpSp>
        <xdr:nvGrpSpPr>
          <xdr:cNvPr id="13923" name="Shape 10404"/>
          <xdr:cNvGrpSpPr/>
        </xdr:nvGrpSpPr>
        <xdr:grpSpPr>
          <a:xfrm>
            <a:off x="5326950" y="3513780"/>
            <a:ext cx="5006910" cy="266220"/>
            <a:chOff x="339090" y="3780000"/>
            <a:chExt cx="5006910" cy="266220"/>
          </a:xfrm>
        </xdr:grpSpPr>
        <xdr:sp macro="" textlink="">
          <xdr:nvSpPr>
            <xdr:cNvPr id="13924" name="Shape 4"/>
            <xdr:cNvSpPr/>
          </xdr:nvSpPr>
          <xdr:spPr>
            <a:xfrm>
              <a:off x="339090" y="40462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25" name="Shape 10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26" name="Shape 2"/>
        <xdr:cNvGrpSpPr/>
      </xdr:nvGrpSpPr>
      <xdr:grpSpPr>
        <a:xfrm>
          <a:off x="352425" y="2105025"/>
          <a:ext cx="38100" cy="0"/>
          <a:chOff x="5326950" y="2027880"/>
          <a:chExt cx="5006910" cy="1752120"/>
        </a:xfrm>
      </xdr:grpSpPr>
      <xdr:grpSp>
        <xdr:nvGrpSpPr>
          <xdr:cNvPr id="13927" name="Shape 10406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13928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29" name="Shape 10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30" name="Shape 2"/>
        <xdr:cNvGrpSpPr/>
      </xdr:nvGrpSpPr>
      <xdr:grpSpPr>
        <a:xfrm>
          <a:off x="352425" y="2105025"/>
          <a:ext cx="38100" cy="0"/>
          <a:chOff x="5326950" y="2027880"/>
          <a:chExt cx="5006910" cy="1752120"/>
        </a:xfrm>
      </xdr:grpSpPr>
      <xdr:grpSp>
        <xdr:nvGrpSpPr>
          <xdr:cNvPr id="13931" name="Shape 10408"/>
          <xdr:cNvGrpSpPr/>
        </xdr:nvGrpSpPr>
        <xdr:grpSpPr>
          <a:xfrm>
            <a:off x="5326950" y="2027880"/>
            <a:ext cx="5006910" cy="1752120"/>
            <a:chOff x="339090" y="3780000"/>
            <a:chExt cx="5006910" cy="1752120"/>
          </a:xfrm>
        </xdr:grpSpPr>
        <xdr:sp macro="" textlink="">
          <xdr:nvSpPr>
            <xdr:cNvPr id="13932" name="Shape 4"/>
            <xdr:cNvSpPr/>
          </xdr:nvSpPr>
          <xdr:spPr>
            <a:xfrm>
              <a:off x="339090" y="5532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33" name="Shape 10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-19050</xdr:colOff>
      <xdr:row>8</xdr:row>
      <xdr:rowOff>0</xdr:rowOff>
    </xdr:from>
    <xdr:ext cx="38100" cy="0"/>
    <xdr:grpSp>
      <xdr:nvGrpSpPr>
        <xdr:cNvPr id="2" name="Shape 2"/>
        <xdr:cNvGrpSpPr/>
      </xdr:nvGrpSpPr>
      <xdr:grpSpPr>
        <a:xfrm>
          <a:off x="2428875" y="2190750"/>
          <a:ext cx="38100" cy="0"/>
          <a:chOff x="5326950" y="3496635"/>
          <a:chExt cx="3002850" cy="283365"/>
        </a:xfrm>
      </xdr:grpSpPr>
      <xdr:grpSp>
        <xdr:nvGrpSpPr>
          <xdr:cNvPr id="10410" name="Shape 10410"/>
          <xdr:cNvGrpSpPr/>
        </xdr:nvGrpSpPr>
        <xdr:grpSpPr>
          <a:xfrm>
            <a:off x="5326950" y="3496635"/>
            <a:ext cx="3002850" cy="283365"/>
            <a:chOff x="2343150" y="3780000"/>
            <a:chExt cx="3002850" cy="283365"/>
          </a:xfrm>
        </xdr:grpSpPr>
        <xdr:sp macro="" textlink="">
          <xdr:nvSpPr>
            <xdr:cNvPr id="4" name="Shape 4"/>
            <xdr:cNvSpPr/>
          </xdr:nvSpPr>
          <xdr:spPr>
            <a:xfrm>
              <a:off x="2343150" y="406336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1" name="Shape 10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3" name="Shape 2"/>
        <xdr:cNvGrpSpPr/>
      </xdr:nvGrpSpPr>
      <xdr:grpSpPr>
        <a:xfrm>
          <a:off x="2428875" y="2190750"/>
          <a:ext cx="38100" cy="0"/>
          <a:chOff x="5326950" y="1753560"/>
          <a:chExt cx="3002850" cy="2026440"/>
        </a:xfrm>
      </xdr:grpSpPr>
      <xdr:grpSp>
        <xdr:nvGrpSpPr>
          <xdr:cNvPr id="10412" name="Shape 10412"/>
          <xdr:cNvGrpSpPr/>
        </xdr:nvGrpSpPr>
        <xdr:grpSpPr>
          <a:xfrm>
            <a:off x="5326950" y="1753560"/>
            <a:ext cx="3002850" cy="2026440"/>
            <a:chOff x="2343150" y="3780000"/>
            <a:chExt cx="3002850" cy="2026440"/>
          </a:xfrm>
        </xdr:grpSpPr>
        <xdr:sp macro="" textlink="">
          <xdr:nvSpPr>
            <xdr:cNvPr id="5" name="Shape 4"/>
            <xdr:cNvSpPr/>
          </xdr:nvSpPr>
          <xdr:spPr>
            <a:xfrm>
              <a:off x="2343150" y="5806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3" name="Shape 10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6" name="Shape 2"/>
        <xdr:cNvGrpSpPr/>
      </xdr:nvGrpSpPr>
      <xdr:grpSpPr>
        <a:xfrm>
          <a:off x="2428875" y="2190750"/>
          <a:ext cx="38100" cy="0"/>
          <a:chOff x="5326950" y="3780000"/>
          <a:chExt cx="3002850" cy="1608300"/>
        </a:xfrm>
      </xdr:grpSpPr>
      <xdr:grpSp>
        <xdr:nvGrpSpPr>
          <xdr:cNvPr id="10414" name="Shape 10414"/>
          <xdr:cNvGrpSpPr/>
        </xdr:nvGrpSpPr>
        <xdr:grpSpPr>
          <a:xfrm>
            <a:off x="5326950" y="3780000"/>
            <a:ext cx="3002850" cy="1608300"/>
            <a:chOff x="2343150" y="2171700"/>
            <a:chExt cx="3002850" cy="1608300"/>
          </a:xfrm>
        </xdr:grpSpPr>
        <xdr:sp macro="" textlink="">
          <xdr:nvSpPr>
            <xdr:cNvPr id="7" name="Shape 4"/>
            <xdr:cNvSpPr/>
          </xdr:nvSpPr>
          <xdr:spPr>
            <a:xfrm>
              <a:off x="2343150" y="21717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5" name="Shape 10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8" name="Shape 2"/>
        <xdr:cNvGrpSpPr/>
      </xdr:nvGrpSpPr>
      <xdr:grpSpPr>
        <a:xfrm>
          <a:off x="2428875" y="2190750"/>
          <a:ext cx="38100" cy="0"/>
          <a:chOff x="5326950" y="3780000"/>
          <a:chExt cx="3002850" cy="1608300"/>
        </a:xfrm>
      </xdr:grpSpPr>
      <xdr:grpSp>
        <xdr:nvGrpSpPr>
          <xdr:cNvPr id="10416" name="Shape 10416"/>
          <xdr:cNvGrpSpPr/>
        </xdr:nvGrpSpPr>
        <xdr:grpSpPr>
          <a:xfrm>
            <a:off x="5326950" y="3780000"/>
            <a:ext cx="3002850" cy="1608300"/>
            <a:chOff x="2343150" y="2171700"/>
            <a:chExt cx="3002850" cy="1608300"/>
          </a:xfrm>
        </xdr:grpSpPr>
        <xdr:sp macro="" textlink="">
          <xdr:nvSpPr>
            <xdr:cNvPr id="9" name="Shape 4"/>
            <xdr:cNvSpPr/>
          </xdr:nvSpPr>
          <xdr:spPr>
            <a:xfrm>
              <a:off x="2343150" y="217170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7" name="Shape 10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0" name="Shape 2"/>
        <xdr:cNvGrpSpPr/>
      </xdr:nvGrpSpPr>
      <xdr:grpSpPr>
        <a:xfrm>
          <a:off x="2428875" y="2190750"/>
          <a:ext cx="38100" cy="0"/>
          <a:chOff x="5326950" y="3496635"/>
          <a:chExt cx="3002850" cy="283365"/>
        </a:xfrm>
      </xdr:grpSpPr>
      <xdr:grpSp>
        <xdr:nvGrpSpPr>
          <xdr:cNvPr id="10418" name="Shape 10418"/>
          <xdr:cNvGrpSpPr/>
        </xdr:nvGrpSpPr>
        <xdr:grpSpPr>
          <a:xfrm>
            <a:off x="5326950" y="3496635"/>
            <a:ext cx="3002850" cy="283365"/>
            <a:chOff x="2343150" y="3780000"/>
            <a:chExt cx="3002850" cy="283365"/>
          </a:xfrm>
        </xdr:grpSpPr>
        <xdr:sp macro="" textlink="">
          <xdr:nvSpPr>
            <xdr:cNvPr id="11" name="Shape 4"/>
            <xdr:cNvSpPr/>
          </xdr:nvSpPr>
          <xdr:spPr>
            <a:xfrm>
              <a:off x="2343150" y="406336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19" name="Shape 10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2" name="Shape 2"/>
        <xdr:cNvGrpSpPr/>
      </xdr:nvGrpSpPr>
      <xdr:grpSpPr>
        <a:xfrm>
          <a:off x="2428875" y="2190750"/>
          <a:ext cx="38100" cy="0"/>
          <a:chOff x="5326950" y="3780000"/>
          <a:chExt cx="3002850" cy="831060"/>
        </a:xfrm>
      </xdr:grpSpPr>
      <xdr:grpSp>
        <xdr:nvGrpSpPr>
          <xdr:cNvPr id="10420" name="Shape 10420"/>
          <xdr:cNvGrpSpPr/>
        </xdr:nvGrpSpPr>
        <xdr:grpSpPr>
          <a:xfrm>
            <a:off x="5326950" y="3780000"/>
            <a:ext cx="3002850" cy="831060"/>
            <a:chOff x="2343150" y="2948940"/>
            <a:chExt cx="3002850" cy="831060"/>
          </a:xfrm>
        </xdr:grpSpPr>
        <xdr:sp macro="" textlink="">
          <xdr:nvSpPr>
            <xdr:cNvPr id="13" name="Shape 4"/>
            <xdr:cNvSpPr/>
          </xdr:nvSpPr>
          <xdr:spPr>
            <a:xfrm>
              <a:off x="234315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21" name="Shape 10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4" name="Shape 2"/>
        <xdr:cNvGrpSpPr/>
      </xdr:nvGrpSpPr>
      <xdr:grpSpPr>
        <a:xfrm>
          <a:off x="2428875" y="2190750"/>
          <a:ext cx="38100" cy="0"/>
          <a:chOff x="5326950" y="3780000"/>
          <a:chExt cx="3002850" cy="831060"/>
        </a:xfrm>
      </xdr:grpSpPr>
      <xdr:grpSp>
        <xdr:nvGrpSpPr>
          <xdr:cNvPr id="10422" name="Shape 10422"/>
          <xdr:cNvGrpSpPr/>
        </xdr:nvGrpSpPr>
        <xdr:grpSpPr>
          <a:xfrm>
            <a:off x="5326950" y="3780000"/>
            <a:ext cx="3002850" cy="831060"/>
            <a:chOff x="2343150" y="2948940"/>
            <a:chExt cx="3002850" cy="831060"/>
          </a:xfrm>
        </xdr:grpSpPr>
        <xdr:sp macro="" textlink="">
          <xdr:nvSpPr>
            <xdr:cNvPr id="15" name="Shape 4"/>
            <xdr:cNvSpPr/>
          </xdr:nvSpPr>
          <xdr:spPr>
            <a:xfrm>
              <a:off x="234315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23" name="Shape 10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6" name="Shape 2"/>
        <xdr:cNvGrpSpPr/>
      </xdr:nvGrpSpPr>
      <xdr:grpSpPr>
        <a:xfrm>
          <a:off x="2428875" y="2190750"/>
          <a:ext cx="38100" cy="0"/>
          <a:chOff x="5326950" y="3780000"/>
          <a:chExt cx="3002850" cy="831060"/>
        </a:xfrm>
      </xdr:grpSpPr>
      <xdr:grpSp>
        <xdr:nvGrpSpPr>
          <xdr:cNvPr id="10424" name="Shape 10424"/>
          <xdr:cNvGrpSpPr/>
        </xdr:nvGrpSpPr>
        <xdr:grpSpPr>
          <a:xfrm>
            <a:off x="5326950" y="3780000"/>
            <a:ext cx="3002850" cy="831060"/>
            <a:chOff x="2343150" y="2948940"/>
            <a:chExt cx="3002850" cy="831060"/>
          </a:xfrm>
        </xdr:grpSpPr>
        <xdr:sp macro="" textlink="">
          <xdr:nvSpPr>
            <xdr:cNvPr id="17" name="Shape 4"/>
            <xdr:cNvSpPr/>
          </xdr:nvSpPr>
          <xdr:spPr>
            <a:xfrm>
              <a:off x="234315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25" name="Shape 10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18" name="Shape 2"/>
        <xdr:cNvGrpSpPr/>
      </xdr:nvGrpSpPr>
      <xdr:grpSpPr>
        <a:xfrm>
          <a:off x="2428875" y="2190750"/>
          <a:ext cx="38100" cy="0"/>
          <a:chOff x="5326950" y="3780000"/>
          <a:chExt cx="3002850" cy="831060"/>
        </a:xfrm>
      </xdr:grpSpPr>
      <xdr:grpSp>
        <xdr:nvGrpSpPr>
          <xdr:cNvPr id="10426" name="Shape 10426"/>
          <xdr:cNvGrpSpPr/>
        </xdr:nvGrpSpPr>
        <xdr:grpSpPr>
          <a:xfrm>
            <a:off x="5326950" y="3780000"/>
            <a:ext cx="3002850" cy="831060"/>
            <a:chOff x="2343150" y="2948940"/>
            <a:chExt cx="3002850" cy="831060"/>
          </a:xfrm>
        </xdr:grpSpPr>
        <xdr:sp macro="" textlink="">
          <xdr:nvSpPr>
            <xdr:cNvPr id="19" name="Shape 4"/>
            <xdr:cNvSpPr/>
          </xdr:nvSpPr>
          <xdr:spPr>
            <a:xfrm>
              <a:off x="234315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27" name="Shape 10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0" name="Shape 2"/>
        <xdr:cNvGrpSpPr/>
      </xdr:nvGrpSpPr>
      <xdr:grpSpPr>
        <a:xfrm>
          <a:off x="2428875" y="2190750"/>
          <a:ext cx="38100" cy="0"/>
          <a:chOff x="5326950" y="3780000"/>
          <a:chExt cx="3002850" cy="831060"/>
        </a:xfrm>
      </xdr:grpSpPr>
      <xdr:grpSp>
        <xdr:nvGrpSpPr>
          <xdr:cNvPr id="10428" name="Shape 10428"/>
          <xdr:cNvGrpSpPr/>
        </xdr:nvGrpSpPr>
        <xdr:grpSpPr>
          <a:xfrm>
            <a:off x="5326950" y="3780000"/>
            <a:ext cx="3002850" cy="831060"/>
            <a:chOff x="2343150" y="2948940"/>
            <a:chExt cx="3002850" cy="831060"/>
          </a:xfrm>
        </xdr:grpSpPr>
        <xdr:sp macro="" textlink="">
          <xdr:nvSpPr>
            <xdr:cNvPr id="21" name="Shape 4"/>
            <xdr:cNvSpPr/>
          </xdr:nvSpPr>
          <xdr:spPr>
            <a:xfrm>
              <a:off x="234315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29" name="Shape 10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2" name="Shape 2"/>
        <xdr:cNvGrpSpPr/>
      </xdr:nvGrpSpPr>
      <xdr:grpSpPr>
        <a:xfrm>
          <a:off x="2428875" y="2190750"/>
          <a:ext cx="38100" cy="0"/>
          <a:chOff x="5326950" y="3780000"/>
          <a:chExt cx="3002850" cy="831060"/>
        </a:xfrm>
      </xdr:grpSpPr>
      <xdr:grpSp>
        <xdr:nvGrpSpPr>
          <xdr:cNvPr id="10430" name="Shape 10430"/>
          <xdr:cNvGrpSpPr/>
        </xdr:nvGrpSpPr>
        <xdr:grpSpPr>
          <a:xfrm>
            <a:off x="5326950" y="3780000"/>
            <a:ext cx="3002850" cy="831060"/>
            <a:chOff x="2343150" y="2948940"/>
            <a:chExt cx="3002850" cy="831060"/>
          </a:xfrm>
        </xdr:grpSpPr>
        <xdr:sp macro="" textlink="">
          <xdr:nvSpPr>
            <xdr:cNvPr id="23" name="Shape 4"/>
            <xdr:cNvSpPr/>
          </xdr:nvSpPr>
          <xdr:spPr>
            <a:xfrm>
              <a:off x="234315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31" name="Shape 10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4" name="Shape 2"/>
        <xdr:cNvGrpSpPr/>
      </xdr:nvGrpSpPr>
      <xdr:grpSpPr>
        <a:xfrm>
          <a:off x="2428875" y="2190750"/>
          <a:ext cx="38100" cy="0"/>
          <a:chOff x="5326950" y="3780000"/>
          <a:chExt cx="3002850" cy="831060"/>
        </a:xfrm>
      </xdr:grpSpPr>
      <xdr:grpSp>
        <xdr:nvGrpSpPr>
          <xdr:cNvPr id="10432" name="Shape 10432"/>
          <xdr:cNvGrpSpPr/>
        </xdr:nvGrpSpPr>
        <xdr:grpSpPr>
          <a:xfrm>
            <a:off x="5326950" y="3780000"/>
            <a:ext cx="3002850" cy="831060"/>
            <a:chOff x="2343150" y="2948940"/>
            <a:chExt cx="3002850" cy="831060"/>
          </a:xfrm>
        </xdr:grpSpPr>
        <xdr:sp macro="" textlink="">
          <xdr:nvSpPr>
            <xdr:cNvPr id="25" name="Shape 4"/>
            <xdr:cNvSpPr/>
          </xdr:nvSpPr>
          <xdr:spPr>
            <a:xfrm>
              <a:off x="234315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33" name="Shape 10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-19050</xdr:colOff>
      <xdr:row>8</xdr:row>
      <xdr:rowOff>0</xdr:rowOff>
    </xdr:from>
    <xdr:ext cx="38100" cy="0"/>
    <xdr:grpSp>
      <xdr:nvGrpSpPr>
        <xdr:cNvPr id="26" name="Shape 2"/>
        <xdr:cNvGrpSpPr/>
      </xdr:nvGrpSpPr>
      <xdr:grpSpPr>
        <a:xfrm>
          <a:off x="2428875" y="2190750"/>
          <a:ext cx="38100" cy="0"/>
          <a:chOff x="5326950" y="3780000"/>
          <a:chExt cx="3002850" cy="831060"/>
        </a:xfrm>
      </xdr:grpSpPr>
      <xdr:grpSp>
        <xdr:nvGrpSpPr>
          <xdr:cNvPr id="10434" name="Shape 10434"/>
          <xdr:cNvGrpSpPr/>
        </xdr:nvGrpSpPr>
        <xdr:grpSpPr>
          <a:xfrm>
            <a:off x="5326950" y="3780000"/>
            <a:ext cx="3002850" cy="831060"/>
            <a:chOff x="2343150" y="2948940"/>
            <a:chExt cx="3002850" cy="831060"/>
          </a:xfrm>
        </xdr:grpSpPr>
        <xdr:sp macro="" textlink="">
          <xdr:nvSpPr>
            <xdr:cNvPr id="27" name="Shape 4"/>
            <xdr:cNvSpPr/>
          </xdr:nvSpPr>
          <xdr:spPr>
            <a:xfrm>
              <a:off x="234315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35" name="Shape 10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28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36" name="Shape 10436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29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37" name="Shape 10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30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38" name="Shape 10438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31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39" name="Shape 10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00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40" name="Shape 10440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01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41" name="Shape 10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02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42" name="Shape 10442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03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43" name="Shape 10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04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44" name="Shape 10444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05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45" name="Shape 10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06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46" name="Shape 10446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07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47" name="Shape 10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08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48" name="Shape 10448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09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49" name="Shape 10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50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51" name="Shape 10450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52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53" name="Shape 10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54" name="Shape 2"/>
        <xdr:cNvGrpSpPr/>
      </xdr:nvGrpSpPr>
      <xdr:grpSpPr>
        <a:xfrm>
          <a:off x="438150" y="2190750"/>
          <a:ext cx="38100" cy="0"/>
          <a:chOff x="5326950" y="3780000"/>
          <a:chExt cx="4991670" cy="640560"/>
        </a:xfrm>
      </xdr:grpSpPr>
      <xdr:grpSp>
        <xdr:nvGrpSpPr>
          <xdr:cNvPr id="10455" name="Shape 10452"/>
          <xdr:cNvGrpSpPr/>
        </xdr:nvGrpSpPr>
        <xdr:grpSpPr>
          <a:xfrm>
            <a:off x="5326950" y="3780000"/>
            <a:ext cx="4991670" cy="640560"/>
            <a:chOff x="354330" y="3139440"/>
            <a:chExt cx="4991670" cy="640560"/>
          </a:xfrm>
        </xdr:grpSpPr>
        <xdr:sp macro="" textlink="">
          <xdr:nvSpPr>
            <xdr:cNvPr id="10456" name="Shape 4"/>
            <xdr:cNvSpPr/>
          </xdr:nvSpPr>
          <xdr:spPr>
            <a:xfrm>
              <a:off x="354330" y="3139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57" name="Shape 10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58" name="Shape 2"/>
        <xdr:cNvGrpSpPr/>
      </xdr:nvGrpSpPr>
      <xdr:grpSpPr>
        <a:xfrm>
          <a:off x="438150" y="2190750"/>
          <a:ext cx="38100" cy="0"/>
          <a:chOff x="5326950" y="3780000"/>
          <a:chExt cx="4991670" cy="640560"/>
        </a:xfrm>
      </xdr:grpSpPr>
      <xdr:grpSp>
        <xdr:nvGrpSpPr>
          <xdr:cNvPr id="10459" name="Shape 10454"/>
          <xdr:cNvGrpSpPr/>
        </xdr:nvGrpSpPr>
        <xdr:grpSpPr>
          <a:xfrm>
            <a:off x="5326950" y="3780000"/>
            <a:ext cx="4991670" cy="640560"/>
            <a:chOff x="354330" y="3139440"/>
            <a:chExt cx="4991670" cy="640560"/>
          </a:xfrm>
        </xdr:grpSpPr>
        <xdr:sp macro="" textlink="">
          <xdr:nvSpPr>
            <xdr:cNvPr id="10460" name="Shape 4"/>
            <xdr:cNvSpPr/>
          </xdr:nvSpPr>
          <xdr:spPr>
            <a:xfrm>
              <a:off x="354330" y="3139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61" name="Shape 10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62" name="Shape 2"/>
        <xdr:cNvGrpSpPr/>
      </xdr:nvGrpSpPr>
      <xdr:grpSpPr>
        <a:xfrm>
          <a:off x="438150" y="2190750"/>
          <a:ext cx="38100" cy="0"/>
          <a:chOff x="5326950" y="3780000"/>
          <a:chExt cx="4991670" cy="640560"/>
        </a:xfrm>
      </xdr:grpSpPr>
      <xdr:grpSp>
        <xdr:nvGrpSpPr>
          <xdr:cNvPr id="10463" name="Shape 10456"/>
          <xdr:cNvGrpSpPr/>
        </xdr:nvGrpSpPr>
        <xdr:grpSpPr>
          <a:xfrm>
            <a:off x="5326950" y="3780000"/>
            <a:ext cx="4991670" cy="640560"/>
            <a:chOff x="354330" y="3139440"/>
            <a:chExt cx="4991670" cy="640560"/>
          </a:xfrm>
        </xdr:grpSpPr>
        <xdr:sp macro="" textlink="">
          <xdr:nvSpPr>
            <xdr:cNvPr id="10464" name="Shape 4"/>
            <xdr:cNvSpPr/>
          </xdr:nvSpPr>
          <xdr:spPr>
            <a:xfrm>
              <a:off x="354330" y="3139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65" name="Shape 10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66" name="Shape 2"/>
        <xdr:cNvGrpSpPr/>
      </xdr:nvGrpSpPr>
      <xdr:grpSpPr>
        <a:xfrm>
          <a:off x="438150" y="2190750"/>
          <a:ext cx="38100" cy="0"/>
          <a:chOff x="5326950" y="3780000"/>
          <a:chExt cx="4991670" cy="640560"/>
        </a:xfrm>
      </xdr:grpSpPr>
      <xdr:grpSp>
        <xdr:nvGrpSpPr>
          <xdr:cNvPr id="10467" name="Shape 10458"/>
          <xdr:cNvGrpSpPr/>
        </xdr:nvGrpSpPr>
        <xdr:grpSpPr>
          <a:xfrm>
            <a:off x="5326950" y="3780000"/>
            <a:ext cx="4991670" cy="640560"/>
            <a:chOff x="354330" y="3139440"/>
            <a:chExt cx="4991670" cy="640560"/>
          </a:xfrm>
        </xdr:grpSpPr>
        <xdr:sp macro="" textlink="">
          <xdr:nvSpPr>
            <xdr:cNvPr id="10468" name="Shape 4"/>
            <xdr:cNvSpPr/>
          </xdr:nvSpPr>
          <xdr:spPr>
            <a:xfrm>
              <a:off x="354330" y="3139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69" name="Shape 10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70" name="Shape 2"/>
        <xdr:cNvGrpSpPr/>
      </xdr:nvGrpSpPr>
      <xdr:grpSpPr>
        <a:xfrm>
          <a:off x="438150" y="2190750"/>
          <a:ext cx="38100" cy="0"/>
          <a:chOff x="5326950" y="3780000"/>
          <a:chExt cx="4991670" cy="640560"/>
        </a:xfrm>
      </xdr:grpSpPr>
      <xdr:grpSp>
        <xdr:nvGrpSpPr>
          <xdr:cNvPr id="10471" name="Shape 10460"/>
          <xdr:cNvGrpSpPr/>
        </xdr:nvGrpSpPr>
        <xdr:grpSpPr>
          <a:xfrm>
            <a:off x="5326950" y="3780000"/>
            <a:ext cx="4991670" cy="640560"/>
            <a:chOff x="354330" y="3139440"/>
            <a:chExt cx="4991670" cy="640560"/>
          </a:xfrm>
        </xdr:grpSpPr>
        <xdr:sp macro="" textlink="">
          <xdr:nvSpPr>
            <xdr:cNvPr id="10472" name="Shape 4"/>
            <xdr:cNvSpPr/>
          </xdr:nvSpPr>
          <xdr:spPr>
            <a:xfrm>
              <a:off x="354330" y="3139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73" name="Shape 10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74" name="Shape 2"/>
        <xdr:cNvGrpSpPr/>
      </xdr:nvGrpSpPr>
      <xdr:grpSpPr>
        <a:xfrm>
          <a:off x="438150" y="2190750"/>
          <a:ext cx="38100" cy="0"/>
          <a:chOff x="5326950" y="3780000"/>
          <a:chExt cx="4991670" cy="640560"/>
        </a:xfrm>
      </xdr:grpSpPr>
      <xdr:grpSp>
        <xdr:nvGrpSpPr>
          <xdr:cNvPr id="10475" name="Shape 10462"/>
          <xdr:cNvGrpSpPr/>
        </xdr:nvGrpSpPr>
        <xdr:grpSpPr>
          <a:xfrm>
            <a:off x="5326950" y="3780000"/>
            <a:ext cx="4991670" cy="640560"/>
            <a:chOff x="354330" y="3139440"/>
            <a:chExt cx="4991670" cy="640560"/>
          </a:xfrm>
        </xdr:grpSpPr>
        <xdr:sp macro="" textlink="">
          <xdr:nvSpPr>
            <xdr:cNvPr id="10476" name="Shape 4"/>
            <xdr:cNvSpPr/>
          </xdr:nvSpPr>
          <xdr:spPr>
            <a:xfrm>
              <a:off x="354330" y="3139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77" name="Shape 10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78" name="Shape 2"/>
        <xdr:cNvGrpSpPr/>
      </xdr:nvGrpSpPr>
      <xdr:grpSpPr>
        <a:xfrm>
          <a:off x="438150" y="2190750"/>
          <a:ext cx="38100" cy="0"/>
          <a:chOff x="5326950" y="3780000"/>
          <a:chExt cx="4991670" cy="640560"/>
        </a:xfrm>
      </xdr:grpSpPr>
      <xdr:grpSp>
        <xdr:nvGrpSpPr>
          <xdr:cNvPr id="10479" name="Shape 10464"/>
          <xdr:cNvGrpSpPr/>
        </xdr:nvGrpSpPr>
        <xdr:grpSpPr>
          <a:xfrm>
            <a:off x="5326950" y="3780000"/>
            <a:ext cx="4991670" cy="640560"/>
            <a:chOff x="354330" y="3139440"/>
            <a:chExt cx="4991670" cy="640560"/>
          </a:xfrm>
        </xdr:grpSpPr>
        <xdr:sp macro="" textlink="">
          <xdr:nvSpPr>
            <xdr:cNvPr id="10480" name="Shape 4"/>
            <xdr:cNvSpPr/>
          </xdr:nvSpPr>
          <xdr:spPr>
            <a:xfrm>
              <a:off x="354330" y="3139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81" name="Shape 10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82" name="Shape 2"/>
        <xdr:cNvGrpSpPr/>
      </xdr:nvGrpSpPr>
      <xdr:grpSpPr>
        <a:xfrm>
          <a:off x="438150" y="2190750"/>
          <a:ext cx="38100" cy="0"/>
          <a:chOff x="5326950" y="3780000"/>
          <a:chExt cx="4991670" cy="640560"/>
        </a:xfrm>
      </xdr:grpSpPr>
      <xdr:grpSp>
        <xdr:nvGrpSpPr>
          <xdr:cNvPr id="10483" name="Shape 10466"/>
          <xdr:cNvGrpSpPr/>
        </xdr:nvGrpSpPr>
        <xdr:grpSpPr>
          <a:xfrm>
            <a:off x="5326950" y="3780000"/>
            <a:ext cx="4991670" cy="640560"/>
            <a:chOff x="354330" y="3139440"/>
            <a:chExt cx="4991670" cy="640560"/>
          </a:xfrm>
        </xdr:grpSpPr>
        <xdr:sp macro="" textlink="">
          <xdr:nvSpPr>
            <xdr:cNvPr id="10484" name="Shape 4"/>
            <xdr:cNvSpPr/>
          </xdr:nvSpPr>
          <xdr:spPr>
            <a:xfrm>
              <a:off x="354330" y="3139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85" name="Shape 10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86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87" name="Shape 10468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88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89" name="Shape 10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90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91" name="Shape 10470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92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93" name="Shape 10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94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95" name="Shape 10472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496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497" name="Shape 10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498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499" name="Shape 10474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00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01" name="Shape 10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02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03" name="Shape 10476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04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05" name="Shape 10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06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07" name="Shape 10478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08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09" name="Shape 10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10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11" name="Shape 10480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12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13" name="Shape 10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14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15" name="Shape 10482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16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17" name="Shape 10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18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19" name="Shape 10484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20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21" name="Shape 10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22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23" name="Shape 10486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24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25" name="Shape 10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26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27" name="Shape 10488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28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29" name="Shape 10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30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31" name="Shape 10490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32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33" name="Shape 10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34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35" name="Shape 10492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36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37" name="Shape 10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38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39" name="Shape 10494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40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41" name="Shape 10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42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43" name="Shape 10496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44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45" name="Shape 10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46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47" name="Shape 10498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48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49" name="Shape 10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50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51" name="Shape 10500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52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53" name="Shape 10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54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55" name="Shape 10502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56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57" name="Shape 10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58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59" name="Shape 10504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60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61" name="Shape 10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62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63" name="Shape 10506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64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65" name="Shape 10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66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67" name="Shape 10508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68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69" name="Shape 10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70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71" name="Shape 10510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72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73" name="Shape 10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74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75" name="Shape 10512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76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77" name="Shape 10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78" name="Shape 2"/>
        <xdr:cNvGrpSpPr/>
      </xdr:nvGrpSpPr>
      <xdr:grpSpPr>
        <a:xfrm>
          <a:off x="438150" y="2190750"/>
          <a:ext cx="38100" cy="0"/>
          <a:chOff x="5326950" y="3780000"/>
          <a:chExt cx="4991670" cy="831060"/>
        </a:xfrm>
      </xdr:grpSpPr>
      <xdr:grpSp>
        <xdr:nvGrpSpPr>
          <xdr:cNvPr id="10579" name="Shape 10514"/>
          <xdr:cNvGrpSpPr/>
        </xdr:nvGrpSpPr>
        <xdr:grpSpPr>
          <a:xfrm>
            <a:off x="5326950" y="3780000"/>
            <a:ext cx="4991670" cy="831060"/>
            <a:chOff x="354330" y="2948940"/>
            <a:chExt cx="4991670" cy="831060"/>
          </a:xfrm>
        </xdr:grpSpPr>
        <xdr:sp macro="" textlink="">
          <xdr:nvSpPr>
            <xdr:cNvPr id="10580" name="Shape 4"/>
            <xdr:cNvSpPr/>
          </xdr:nvSpPr>
          <xdr:spPr>
            <a:xfrm>
              <a:off x="354330" y="2948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81" name="Shape 10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82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583" name="Shape 10516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584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85" name="Shape 10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86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587" name="Shape 10518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588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89" name="Shape 10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90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591" name="Shape 10520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592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93" name="Shape 10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94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595" name="Shape 10522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596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597" name="Shape 10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598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599" name="Shape 10524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600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01" name="Shape 10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02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603" name="Shape 10526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604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05" name="Shape 10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06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607" name="Shape 10528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608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09" name="Shape 10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10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611" name="Shape 10530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612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13" name="Shape 10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1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15" name="Shape 1053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1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17" name="Shape 10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1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19" name="Shape 1053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2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21" name="Shape 10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2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23" name="Shape 1053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2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25" name="Shape 10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2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27" name="Shape 1053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2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29" name="Shape 10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3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31" name="Shape 1054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3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33" name="Shape 10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3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35" name="Shape 1054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3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37" name="Shape 10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3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39" name="Shape 1054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4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41" name="Shape 10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4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43" name="Shape 1054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4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45" name="Shape 10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4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47" name="Shape 1054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4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49" name="Shape 10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5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51" name="Shape 1055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5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53" name="Shape 10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5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55" name="Shape 1055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5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57" name="Shape 10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5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59" name="Shape 1055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6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61" name="Shape 10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6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63" name="Shape 1055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6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65" name="Shape 10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6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67" name="Shape 1055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6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69" name="Shape 10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7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71" name="Shape 1056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7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73" name="Shape 10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7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75" name="Shape 1056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7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77" name="Shape 10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7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79" name="Shape 1056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8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81" name="Shape 10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8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83" name="Shape 1056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8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85" name="Shape 10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8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87" name="Shape 1056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8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89" name="Shape 10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9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91" name="Shape 1057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9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93" name="Shape 10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9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95" name="Shape 1057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69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697" name="Shape 10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69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699" name="Shape 1057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0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01" name="Shape 10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0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03" name="Shape 1057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0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05" name="Shape 10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0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07" name="Shape 1057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0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09" name="Shape 10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1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11" name="Shape 1058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1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13" name="Shape 10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1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15" name="Shape 1058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1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17" name="Shape 10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1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19" name="Shape 1058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2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21" name="Shape 10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2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23" name="Shape 1058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2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25" name="Shape 10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2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27" name="Shape 1058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2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29" name="Shape 10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3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31" name="Shape 1059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3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33" name="Shape 10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3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35" name="Shape 1059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3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37" name="Shape 10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3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39" name="Shape 1059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4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41" name="Shape 10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4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43" name="Shape 1059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4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45" name="Shape 10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4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47" name="Shape 1059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4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49" name="Shape 10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50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751" name="Shape 10600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752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53" name="Shape 10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54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755" name="Shape 10602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756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57" name="Shape 10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58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759" name="Shape 10604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760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61" name="Shape 10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62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763" name="Shape 10606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764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65" name="Shape 10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66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767" name="Shape 10608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768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69" name="Shape 10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70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771" name="Shape 10610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772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73" name="Shape 10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74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775" name="Shape 10612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776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77" name="Shape 10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78" name="Shape 2"/>
        <xdr:cNvGrpSpPr/>
      </xdr:nvGrpSpPr>
      <xdr:grpSpPr>
        <a:xfrm>
          <a:off x="438150" y="2190750"/>
          <a:ext cx="38100" cy="0"/>
          <a:chOff x="5326950" y="2515560"/>
          <a:chExt cx="4991670" cy="1264440"/>
        </a:xfrm>
      </xdr:grpSpPr>
      <xdr:grpSp>
        <xdr:nvGrpSpPr>
          <xdr:cNvPr id="10779" name="Shape 10614"/>
          <xdr:cNvGrpSpPr/>
        </xdr:nvGrpSpPr>
        <xdr:grpSpPr>
          <a:xfrm>
            <a:off x="5326950" y="2515560"/>
            <a:ext cx="4991670" cy="1264440"/>
            <a:chOff x="354330" y="3780000"/>
            <a:chExt cx="4991670" cy="1264440"/>
          </a:xfrm>
        </xdr:grpSpPr>
        <xdr:sp macro="" textlink="">
          <xdr:nvSpPr>
            <xdr:cNvPr id="10780" name="Shape 4"/>
            <xdr:cNvSpPr/>
          </xdr:nvSpPr>
          <xdr:spPr>
            <a:xfrm>
              <a:off x="354330" y="5044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81" name="Shape 10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8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83" name="Shape 1061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8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85" name="Shape 10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8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87" name="Shape 1061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8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89" name="Shape 10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9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91" name="Shape 1062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9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93" name="Shape 10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9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95" name="Shape 1062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79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797" name="Shape 10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79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799" name="Shape 1062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80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01" name="Shape 10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0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803" name="Shape 1062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80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05" name="Shape 10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0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807" name="Shape 1062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80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09" name="Shape 10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1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811" name="Shape 1063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81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13" name="Shape 10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1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15" name="Shape 1063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1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17" name="Shape 10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1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19" name="Shape 1063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2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21" name="Shape 10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2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23" name="Shape 1063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2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25" name="Shape 10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2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27" name="Shape 1063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2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29" name="Shape 10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3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31" name="Shape 1064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3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33" name="Shape 10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3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35" name="Shape 1064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3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37" name="Shape 10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3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39" name="Shape 1064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4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41" name="Shape 10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4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43" name="Shape 1064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4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45" name="Shape 10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4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47" name="Shape 1064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4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49" name="Shape 10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5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51" name="Shape 1065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5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53" name="Shape 10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5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55" name="Shape 1065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5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57" name="Shape 10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5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59" name="Shape 1065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6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61" name="Shape 10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6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63" name="Shape 1065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6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65" name="Shape 10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6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67" name="Shape 1065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6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69" name="Shape 10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7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71" name="Shape 1066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7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73" name="Shape 10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7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75" name="Shape 1066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7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77" name="Shape 10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7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79" name="Shape 1066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8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81" name="Shape 10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8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83" name="Shape 1066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8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85" name="Shape 10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8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87" name="Shape 1066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8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89" name="Shape 10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9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91" name="Shape 1067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9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93" name="Shape 10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9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95" name="Shape 1067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89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897" name="Shape 10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89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899" name="Shape 1067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0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01" name="Shape 10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0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03" name="Shape 1067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0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05" name="Shape 10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0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07" name="Shape 1067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0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09" name="Shape 10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1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11" name="Shape 1068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1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13" name="Shape 10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1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15" name="Shape 1068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1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17" name="Shape 10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1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19" name="Shape 1068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2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21" name="Shape 10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2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23" name="Shape 1068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2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25" name="Shape 10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2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27" name="Shape 1068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2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29" name="Shape 10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3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31" name="Shape 1069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3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33" name="Shape 10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3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35" name="Shape 1069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3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37" name="Shape 10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3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39" name="Shape 1069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4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41" name="Shape 10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4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43" name="Shape 1069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4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45" name="Shape 10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4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0947" name="Shape 1069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094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49" name="Shape 10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5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951" name="Shape 1070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95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53" name="Shape 10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5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955" name="Shape 1070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95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57" name="Shape 10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5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959" name="Shape 1070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96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61" name="Shape 10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6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963" name="Shape 1070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96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65" name="Shape 10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6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967" name="Shape 1070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96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69" name="Shape 10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7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971" name="Shape 1071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97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73" name="Shape 10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7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975" name="Shape 1071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97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77" name="Shape 10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7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0979" name="Shape 1071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098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81" name="Shape 10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82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0983" name="Shape 10716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0984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85" name="Shape 10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86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0987" name="Shape 10718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0988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89" name="Shape 10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90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0991" name="Shape 10720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0992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93" name="Shape 10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94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0995" name="Shape 10722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0996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0997" name="Shape 10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0998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0999" name="Shape 10724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000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01" name="Shape 10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02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003" name="Shape 10726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004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05" name="Shape 10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06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007" name="Shape 10728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008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09" name="Shape 10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10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011" name="Shape 10730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012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13" name="Shape 10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1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15" name="Shape 1073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1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17" name="Shape 10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1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19" name="Shape 1073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2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21" name="Shape 10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2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23" name="Shape 1073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2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25" name="Shape 10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2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27" name="Shape 1073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2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29" name="Shape 10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3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31" name="Shape 1074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3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33" name="Shape 10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3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35" name="Shape 1074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3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37" name="Shape 10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3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39" name="Shape 1074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4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41" name="Shape 10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4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43" name="Shape 1074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4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45" name="Shape 10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4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47" name="Shape 1074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4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49" name="Shape 10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5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51" name="Shape 1075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5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53" name="Shape 10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5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55" name="Shape 1075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5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57" name="Shape 10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5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59" name="Shape 1075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6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61" name="Shape 10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6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63" name="Shape 1075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6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65" name="Shape 10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6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67" name="Shape 1075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6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69" name="Shape 10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7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71" name="Shape 1076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7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73" name="Shape 10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7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75" name="Shape 1076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7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77" name="Shape 10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7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79" name="Shape 1076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8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81" name="Shape 10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8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83" name="Shape 1076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8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85" name="Shape 10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8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87" name="Shape 1076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8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89" name="Shape 10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9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91" name="Shape 1077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9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93" name="Shape 10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9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95" name="Shape 1077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09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097" name="Shape 10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09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099" name="Shape 1077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0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01" name="Shape 10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0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03" name="Shape 1077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0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05" name="Shape 10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0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07" name="Shape 1077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0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09" name="Shape 10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1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11" name="Shape 1078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1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13" name="Shape 10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1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15" name="Shape 1078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1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17" name="Shape 10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1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19" name="Shape 1078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2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21" name="Shape 10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2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23" name="Shape 1078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2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25" name="Shape 10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2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27" name="Shape 1078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2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29" name="Shape 10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3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31" name="Shape 1079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3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33" name="Shape 10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3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35" name="Shape 1079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3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37" name="Shape 10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3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39" name="Shape 1079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4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41" name="Shape 10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4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43" name="Shape 1079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4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45" name="Shape 10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4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147" name="Shape 1079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14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49" name="Shape 10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50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151" name="Shape 10800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152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53" name="Shape 10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54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155" name="Shape 10802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156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57" name="Shape 10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58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159" name="Shape 10804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160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61" name="Shape 10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62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163" name="Shape 10806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164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65" name="Shape 10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66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167" name="Shape 10808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168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69" name="Shape 10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70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171" name="Shape 10810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172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73" name="Shape 10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74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175" name="Shape 10812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176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77" name="Shape 10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78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179" name="Shape 10814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180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81" name="Shape 10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82" name="Shape 2"/>
        <xdr:cNvGrpSpPr/>
      </xdr:nvGrpSpPr>
      <xdr:grpSpPr>
        <a:xfrm>
          <a:off x="438150" y="2190750"/>
          <a:ext cx="38100" cy="0"/>
          <a:chOff x="5326950" y="1601160"/>
          <a:chExt cx="4991670" cy="2178840"/>
        </a:xfrm>
      </xdr:grpSpPr>
      <xdr:grpSp>
        <xdr:nvGrpSpPr>
          <xdr:cNvPr id="11183" name="Shape 10816"/>
          <xdr:cNvGrpSpPr/>
        </xdr:nvGrpSpPr>
        <xdr:grpSpPr>
          <a:xfrm>
            <a:off x="5326950" y="1601160"/>
            <a:ext cx="4991670" cy="2178840"/>
            <a:chOff x="354330" y="3780000"/>
            <a:chExt cx="4991670" cy="2178840"/>
          </a:xfrm>
        </xdr:grpSpPr>
        <xdr:sp macro="" textlink="">
          <xdr:nvSpPr>
            <xdr:cNvPr id="11184" name="Shape 4"/>
            <xdr:cNvSpPr/>
          </xdr:nvSpPr>
          <xdr:spPr>
            <a:xfrm>
              <a:off x="354330" y="59588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85" name="Shape 10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8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187" name="Shape 1081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18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89" name="Shape 10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9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191" name="Shape 1082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19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93" name="Shape 10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9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195" name="Shape 1082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19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197" name="Shape 10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19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199" name="Shape 1082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0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01" name="Shape 10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0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03" name="Shape 1082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0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05" name="Shape 10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0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07" name="Shape 1082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0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09" name="Shape 10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10" name="Shape 2"/>
        <xdr:cNvGrpSpPr/>
      </xdr:nvGrpSpPr>
      <xdr:grpSpPr>
        <a:xfrm>
          <a:off x="438150" y="2190750"/>
          <a:ext cx="38100" cy="0"/>
          <a:chOff x="5326950" y="1601160"/>
          <a:chExt cx="4991670" cy="2178840"/>
        </a:xfrm>
      </xdr:grpSpPr>
      <xdr:grpSp>
        <xdr:nvGrpSpPr>
          <xdr:cNvPr id="11211" name="Shape 10830"/>
          <xdr:cNvGrpSpPr/>
        </xdr:nvGrpSpPr>
        <xdr:grpSpPr>
          <a:xfrm>
            <a:off x="5326950" y="1601160"/>
            <a:ext cx="4991670" cy="2178840"/>
            <a:chOff x="354330" y="3780000"/>
            <a:chExt cx="4991670" cy="2178840"/>
          </a:xfrm>
        </xdr:grpSpPr>
        <xdr:sp macro="" textlink="">
          <xdr:nvSpPr>
            <xdr:cNvPr id="11212" name="Shape 4"/>
            <xdr:cNvSpPr/>
          </xdr:nvSpPr>
          <xdr:spPr>
            <a:xfrm>
              <a:off x="354330" y="59588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13" name="Shape 10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1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15" name="Shape 1083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1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17" name="Shape 10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1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19" name="Shape 1083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2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21" name="Shape 10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2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23" name="Shape 1083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2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25" name="Shape 10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2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27" name="Shape 1083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2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29" name="Shape 10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3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31" name="Shape 1084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3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33" name="Shape 10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3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35" name="Shape 1084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3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37" name="Shape 10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3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39" name="Shape 1084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4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41" name="Shape 10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4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43" name="Shape 1084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4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45" name="Shape 10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4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47" name="Shape 1084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4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49" name="Shape 10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5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51" name="Shape 1085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5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53" name="Shape 10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5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55" name="Shape 1085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5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57" name="Shape 10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5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59" name="Shape 1085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6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61" name="Shape 10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6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63" name="Shape 1085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6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65" name="Shape 10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6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67" name="Shape 1085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6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69" name="Shape 10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7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71" name="Shape 1086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7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73" name="Shape 10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7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75" name="Shape 1086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7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77" name="Shape 10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7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79" name="Shape 1086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8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81" name="Shape 10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8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283" name="Shape 1086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28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85" name="Shape 10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8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287" name="Shape 1086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28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89" name="Shape 10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9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291" name="Shape 1087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29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93" name="Shape 10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9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295" name="Shape 1087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29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297" name="Shape 10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29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299" name="Shape 1087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0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01" name="Shape 10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0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03" name="Shape 1087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0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05" name="Shape 10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0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07" name="Shape 1087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0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09" name="Shape 10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1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11" name="Shape 1088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1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13" name="Shape 10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1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15" name="Shape 1088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1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17" name="Shape 10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1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19" name="Shape 1088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2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21" name="Shape 10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2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23" name="Shape 1088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2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25" name="Shape 10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2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27" name="Shape 1088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2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29" name="Shape 10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3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31" name="Shape 1089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3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33" name="Shape 10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3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35" name="Shape 1089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3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37" name="Shape 10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3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39" name="Shape 1089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4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41" name="Shape 10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4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43" name="Shape 1089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4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45" name="Shape 10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4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47" name="Shape 1089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4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49" name="Shape 10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5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51" name="Shape 1090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5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53" name="Shape 10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5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55" name="Shape 1090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5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57" name="Shape 10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5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59" name="Shape 1090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6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61" name="Shape 10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6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63" name="Shape 1090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6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65" name="Shape 10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6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67" name="Shape 1090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6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69" name="Shape 10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7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71" name="Shape 1091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7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73" name="Shape 10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7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75" name="Shape 1091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7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77" name="Shape 10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7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79" name="Shape 1091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8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81" name="Shape 10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8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83" name="Shape 1091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8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85" name="Shape 10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8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87" name="Shape 1091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8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89" name="Shape 10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9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91" name="Shape 1092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9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93" name="Shape 10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9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95" name="Shape 1092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39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397" name="Shape 10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39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399" name="Shape 1092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0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01" name="Shape 10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0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03" name="Shape 1092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0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05" name="Shape 10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0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07" name="Shape 1092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0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09" name="Shape 10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1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11" name="Shape 1093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1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13" name="Shape 10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1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15" name="Shape 1093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1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17" name="Shape 10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1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19" name="Shape 1093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2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21" name="Shape 10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2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23" name="Shape 1093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2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25" name="Shape 10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2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27" name="Shape 1093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2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29" name="Shape 10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3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31" name="Shape 1094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3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33" name="Shape 10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3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35" name="Shape 1094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3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37" name="Shape 10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3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39" name="Shape 1094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4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41" name="Shape 10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4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43" name="Shape 1094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4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45" name="Shape 10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4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47" name="Shape 1094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4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49" name="Shape 10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5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51" name="Shape 1095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5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53" name="Shape 10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5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55" name="Shape 1095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5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57" name="Shape 10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5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59" name="Shape 1095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6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61" name="Shape 10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6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63" name="Shape 1095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6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65" name="Shape 10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6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67" name="Shape 1095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6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69" name="Shape 10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7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71" name="Shape 1096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7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73" name="Shape 10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7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75" name="Shape 1096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7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77" name="Shape 10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7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79" name="Shape 1096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8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81" name="Shape 10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8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483" name="Shape 1096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48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85" name="Shape 10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8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87" name="Shape 1096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8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89" name="Shape 10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9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91" name="Shape 1097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9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93" name="Shape 10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9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95" name="Shape 1097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49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497" name="Shape 10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49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499" name="Shape 1097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0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01" name="Shape 10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0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03" name="Shape 1097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0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05" name="Shape 10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0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07" name="Shape 1097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0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09" name="Shape 10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1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11" name="Shape 1098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1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13" name="Shape 10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1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15" name="Shape 1098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1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17" name="Shape 10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1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19" name="Shape 1098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2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21" name="Shape 10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2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23" name="Shape 1098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2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25" name="Shape 10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2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27" name="Shape 1098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2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29" name="Shape 10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3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31" name="Shape 1099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3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33" name="Shape 10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3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35" name="Shape 1099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3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37" name="Shape 10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3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39" name="Shape 1099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4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41" name="Shape 10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4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43" name="Shape 1099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4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45" name="Shape 10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4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47" name="Shape 1099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4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49" name="Shape 10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5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51" name="Shape 1100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5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53" name="Shape 11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5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55" name="Shape 1100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5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57" name="Shape 11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5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59" name="Shape 1100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6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61" name="Shape 11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6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63" name="Shape 1100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6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65" name="Shape 11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6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67" name="Shape 1100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6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69" name="Shape 11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7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71" name="Shape 1101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7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73" name="Shape 11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7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75" name="Shape 1101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7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77" name="Shape 11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7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79" name="Shape 1101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8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81" name="Shape 11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8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83" name="Shape 1101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8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85" name="Shape 11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8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87" name="Shape 1101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8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89" name="Shape 11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9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91" name="Shape 1102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9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93" name="Shape 11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9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95" name="Shape 1102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59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597" name="Shape 11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59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599" name="Shape 1102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60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01" name="Shape 11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02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603" name="Shape 11026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604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05" name="Shape 11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06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607" name="Shape 11028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608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09" name="Shape 11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10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611" name="Shape 11030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612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13" name="Shape 11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14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615" name="Shape 11032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616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17" name="Shape 11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18" name="Shape 2"/>
        <xdr:cNvGrpSpPr/>
      </xdr:nvGrpSpPr>
      <xdr:grpSpPr>
        <a:xfrm>
          <a:off x="438150" y="2190750"/>
          <a:ext cx="38100" cy="0"/>
          <a:chOff x="5326950" y="2896560"/>
          <a:chExt cx="4991670" cy="883440"/>
        </a:xfrm>
      </xdr:grpSpPr>
      <xdr:grpSp>
        <xdr:nvGrpSpPr>
          <xdr:cNvPr id="11619" name="Shape 11034"/>
          <xdr:cNvGrpSpPr/>
        </xdr:nvGrpSpPr>
        <xdr:grpSpPr>
          <a:xfrm>
            <a:off x="5326950" y="2896560"/>
            <a:ext cx="4991670" cy="883440"/>
            <a:chOff x="354330" y="3780000"/>
            <a:chExt cx="4991670" cy="883440"/>
          </a:xfrm>
        </xdr:grpSpPr>
        <xdr:sp macro="" textlink="">
          <xdr:nvSpPr>
            <xdr:cNvPr id="11620" name="Shape 4"/>
            <xdr:cNvSpPr/>
          </xdr:nvSpPr>
          <xdr:spPr>
            <a:xfrm>
              <a:off x="354330" y="4663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21" name="Shape 11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2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623" name="Shape 1103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62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25" name="Shape 11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2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627" name="Shape 1103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62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29" name="Shape 11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3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631" name="Shape 1104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63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33" name="Shape 11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34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635" name="Shape 11042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636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37" name="Shape 11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38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639" name="Shape 11044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640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41" name="Shape 11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42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643" name="Shape 11046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644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45" name="Shape 11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46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647" name="Shape 11048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648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49" name="Shape 11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50" name="Shape 2"/>
        <xdr:cNvGrpSpPr/>
      </xdr:nvGrpSpPr>
      <xdr:grpSpPr>
        <a:xfrm>
          <a:off x="438150" y="2190750"/>
          <a:ext cx="38100" cy="0"/>
          <a:chOff x="5326950" y="2706060"/>
          <a:chExt cx="4991670" cy="1073940"/>
        </a:xfrm>
      </xdr:grpSpPr>
      <xdr:grpSp>
        <xdr:nvGrpSpPr>
          <xdr:cNvPr id="11651" name="Shape 11050"/>
          <xdr:cNvGrpSpPr/>
        </xdr:nvGrpSpPr>
        <xdr:grpSpPr>
          <a:xfrm>
            <a:off x="5326950" y="2706060"/>
            <a:ext cx="4991670" cy="1073940"/>
            <a:chOff x="354330" y="3780000"/>
            <a:chExt cx="4991670" cy="1073940"/>
          </a:xfrm>
        </xdr:grpSpPr>
        <xdr:sp macro="" textlink="">
          <xdr:nvSpPr>
            <xdr:cNvPr id="11652" name="Shape 4"/>
            <xdr:cNvSpPr/>
          </xdr:nvSpPr>
          <xdr:spPr>
            <a:xfrm>
              <a:off x="354330" y="4853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53" name="Shape 11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54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655" name="Shape 11052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656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57" name="Shape 11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58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659" name="Shape 11054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660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61" name="Shape 11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62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663" name="Shape 11056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664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65" name="Shape 11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66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667" name="Shape 11058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668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69" name="Shape 11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70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671" name="Shape 11060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672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73" name="Shape 11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74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675" name="Shape 11062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676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77" name="Shape 11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78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679" name="Shape 11064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680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81" name="Shape 11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82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683" name="Shape 11066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684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85" name="Shape 11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8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687" name="Shape 1106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68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89" name="Shape 11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9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691" name="Shape 1107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69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93" name="Shape 11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9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695" name="Shape 1107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69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697" name="Shape 11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69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699" name="Shape 1107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0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01" name="Shape 11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0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03" name="Shape 1107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0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05" name="Shape 11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0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07" name="Shape 1107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0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09" name="Shape 11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1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11" name="Shape 1108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1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13" name="Shape 11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1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15" name="Shape 1108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1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17" name="Shape 11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1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19" name="Shape 1108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2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21" name="Shape 11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2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23" name="Shape 1108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2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25" name="Shape 11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2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27" name="Shape 1108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2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29" name="Shape 11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3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31" name="Shape 1109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3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33" name="Shape 11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3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35" name="Shape 1109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3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37" name="Shape 11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3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39" name="Shape 1109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4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41" name="Shape 11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4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43" name="Shape 1109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4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45" name="Shape 11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4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47" name="Shape 1109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4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49" name="Shape 11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5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51" name="Shape 1110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5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53" name="Shape 11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5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55" name="Shape 1110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5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57" name="Shape 11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5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59" name="Shape 1110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6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61" name="Shape 11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6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63" name="Shape 1110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6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65" name="Shape 11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6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67" name="Shape 1110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6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69" name="Shape 11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7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71" name="Shape 1111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7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73" name="Shape 11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7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75" name="Shape 1111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7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77" name="Shape 11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7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79" name="Shape 1111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8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81" name="Shape 11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8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83" name="Shape 1111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8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85" name="Shape 11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8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87" name="Shape 1111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8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89" name="Shape 11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9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91" name="Shape 1112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9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93" name="Shape 11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9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95" name="Shape 1112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79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797" name="Shape 11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79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799" name="Shape 1112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80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01" name="Shape 11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02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803" name="Shape 11126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804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05" name="Shape 11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06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807" name="Shape 11128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808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09" name="Shape 11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10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811" name="Shape 11130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812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13" name="Shape 11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14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815" name="Shape 11132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816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17" name="Shape 11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18" name="Shape 2"/>
        <xdr:cNvGrpSpPr/>
      </xdr:nvGrpSpPr>
      <xdr:grpSpPr>
        <a:xfrm>
          <a:off x="438150" y="2190750"/>
          <a:ext cx="38100" cy="0"/>
          <a:chOff x="5326950" y="3277560"/>
          <a:chExt cx="4991670" cy="502440"/>
        </a:xfrm>
      </xdr:grpSpPr>
      <xdr:grpSp>
        <xdr:nvGrpSpPr>
          <xdr:cNvPr id="11819" name="Shape 11134"/>
          <xdr:cNvGrpSpPr/>
        </xdr:nvGrpSpPr>
        <xdr:grpSpPr>
          <a:xfrm>
            <a:off x="5326950" y="3277560"/>
            <a:ext cx="4991670" cy="502440"/>
            <a:chOff x="354330" y="3780000"/>
            <a:chExt cx="4991670" cy="502440"/>
          </a:xfrm>
        </xdr:grpSpPr>
        <xdr:sp macro="" textlink="">
          <xdr:nvSpPr>
            <xdr:cNvPr id="11820" name="Shape 4"/>
            <xdr:cNvSpPr/>
          </xdr:nvSpPr>
          <xdr:spPr>
            <a:xfrm>
              <a:off x="354330" y="42824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21" name="Shape 11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22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823" name="Shape 11136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824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25" name="Shape 11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26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827" name="Shape 11138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828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29" name="Shape 11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30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831" name="Shape 11140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832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33" name="Shape 11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34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835" name="Shape 11142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836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37" name="Shape 11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38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839" name="Shape 11144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840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41" name="Shape 11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42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843" name="Shape 11146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844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45" name="Shape 11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46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847" name="Shape 11148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848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49" name="Shape 11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50" name="Shape 2"/>
        <xdr:cNvGrpSpPr/>
      </xdr:nvGrpSpPr>
      <xdr:grpSpPr>
        <a:xfrm>
          <a:off x="438150" y="2190750"/>
          <a:ext cx="38100" cy="0"/>
          <a:chOff x="5326950" y="3087060"/>
          <a:chExt cx="4991670" cy="692940"/>
        </a:xfrm>
      </xdr:grpSpPr>
      <xdr:grpSp>
        <xdr:nvGrpSpPr>
          <xdr:cNvPr id="11851" name="Shape 11150"/>
          <xdr:cNvGrpSpPr/>
        </xdr:nvGrpSpPr>
        <xdr:grpSpPr>
          <a:xfrm>
            <a:off x="5326950" y="3087060"/>
            <a:ext cx="4991670" cy="692940"/>
            <a:chOff x="354330" y="3780000"/>
            <a:chExt cx="4991670" cy="692940"/>
          </a:xfrm>
        </xdr:grpSpPr>
        <xdr:sp macro="" textlink="">
          <xdr:nvSpPr>
            <xdr:cNvPr id="11852" name="Shape 4"/>
            <xdr:cNvSpPr/>
          </xdr:nvSpPr>
          <xdr:spPr>
            <a:xfrm>
              <a:off x="354330" y="44729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53" name="Shape 11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54" name="Shape 2"/>
        <xdr:cNvGrpSpPr/>
      </xdr:nvGrpSpPr>
      <xdr:grpSpPr>
        <a:xfrm>
          <a:off x="438150" y="2190750"/>
          <a:ext cx="38100" cy="0"/>
          <a:chOff x="5326950" y="1601160"/>
          <a:chExt cx="4991670" cy="2178840"/>
        </a:xfrm>
      </xdr:grpSpPr>
      <xdr:grpSp>
        <xdr:nvGrpSpPr>
          <xdr:cNvPr id="11855" name="Shape 11152"/>
          <xdr:cNvGrpSpPr/>
        </xdr:nvGrpSpPr>
        <xdr:grpSpPr>
          <a:xfrm>
            <a:off x="5326950" y="1601160"/>
            <a:ext cx="4991670" cy="2178840"/>
            <a:chOff x="354330" y="3780000"/>
            <a:chExt cx="4991670" cy="2178840"/>
          </a:xfrm>
        </xdr:grpSpPr>
        <xdr:sp macro="" textlink="">
          <xdr:nvSpPr>
            <xdr:cNvPr id="11856" name="Shape 4"/>
            <xdr:cNvSpPr/>
          </xdr:nvSpPr>
          <xdr:spPr>
            <a:xfrm>
              <a:off x="354330" y="59588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57" name="Shape 11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-19050</xdr:colOff>
      <xdr:row>8</xdr:row>
      <xdr:rowOff>0</xdr:rowOff>
    </xdr:from>
    <xdr:ext cx="38100" cy="0"/>
    <xdr:grpSp>
      <xdr:nvGrpSpPr>
        <xdr:cNvPr id="11858" name="Shape 2"/>
        <xdr:cNvGrpSpPr/>
      </xdr:nvGrpSpPr>
      <xdr:grpSpPr>
        <a:xfrm>
          <a:off x="438150" y="2190750"/>
          <a:ext cx="38100" cy="0"/>
          <a:chOff x="5326950" y="1601160"/>
          <a:chExt cx="4991670" cy="2178840"/>
        </a:xfrm>
      </xdr:grpSpPr>
      <xdr:grpSp>
        <xdr:nvGrpSpPr>
          <xdr:cNvPr id="11859" name="Shape 11154"/>
          <xdr:cNvGrpSpPr/>
        </xdr:nvGrpSpPr>
        <xdr:grpSpPr>
          <a:xfrm>
            <a:off x="5326950" y="1601160"/>
            <a:ext cx="4991670" cy="2178840"/>
            <a:chOff x="354330" y="3780000"/>
            <a:chExt cx="4991670" cy="2178840"/>
          </a:xfrm>
        </xdr:grpSpPr>
        <xdr:sp macro="" textlink="">
          <xdr:nvSpPr>
            <xdr:cNvPr id="11860" name="Shape 4"/>
            <xdr:cNvSpPr/>
          </xdr:nvSpPr>
          <xdr:spPr>
            <a:xfrm>
              <a:off x="354330" y="595884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61" name="Shape 11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62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863" name="Shape 11156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864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65" name="Shape 11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66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867" name="Shape 11158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868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69" name="Shape 11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70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871" name="Shape 11160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872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73" name="Shape 11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74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875" name="Shape 11162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876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77" name="Shape 11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78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879" name="Shape 11164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880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81" name="Shape 11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82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883" name="Shape 11166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884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85" name="Shape 11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86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887" name="Shape 11168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888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89" name="Shape 11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90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891" name="Shape 11170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892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93" name="Shape 11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94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895" name="Shape 11172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896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897" name="Shape 11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898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899" name="Shape 11174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00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01" name="Shape 11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02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903" name="Shape 11176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04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05" name="Shape 11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06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907" name="Shape 11178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08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09" name="Shape 11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10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911" name="Shape 11180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912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13" name="Shape 11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14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915" name="Shape 11182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916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17" name="Shape 11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18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919" name="Shape 11184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920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21" name="Shape 11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22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923" name="Shape 11186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924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25" name="Shape 11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26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927" name="Shape 11188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928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29" name="Shape 11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30" name="Shape 2"/>
        <xdr:cNvGrpSpPr/>
      </xdr:nvGrpSpPr>
      <xdr:grpSpPr>
        <a:xfrm>
          <a:off x="2428875" y="2190750"/>
          <a:ext cx="38100" cy="0"/>
          <a:chOff x="5326950" y="3742380"/>
          <a:chExt cx="2979990" cy="37620"/>
        </a:xfrm>
      </xdr:grpSpPr>
      <xdr:grpSp>
        <xdr:nvGrpSpPr>
          <xdr:cNvPr id="11931" name="Shape 11190"/>
          <xdr:cNvGrpSpPr/>
        </xdr:nvGrpSpPr>
        <xdr:grpSpPr>
          <a:xfrm>
            <a:off x="5326950" y="3742380"/>
            <a:ext cx="2979990" cy="37620"/>
            <a:chOff x="2366010" y="3780000"/>
            <a:chExt cx="2979990" cy="37620"/>
          </a:xfrm>
        </xdr:grpSpPr>
        <xdr:sp macro="" textlink="">
          <xdr:nvSpPr>
            <xdr:cNvPr id="11932" name="Shape 4"/>
            <xdr:cNvSpPr/>
          </xdr:nvSpPr>
          <xdr:spPr>
            <a:xfrm>
              <a:off x="2366010" y="3817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33" name="Shape 11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34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935" name="Shape 11192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36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37" name="Shape 11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38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939" name="Shape 11194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40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41" name="Shape 11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42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943" name="Shape 11196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44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45" name="Shape 11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46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947" name="Shape 11198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48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49" name="Shape 11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50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951" name="Shape 11200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52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53" name="Shape 11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54" name="Shape 2"/>
        <xdr:cNvGrpSpPr/>
      </xdr:nvGrpSpPr>
      <xdr:grpSpPr>
        <a:xfrm>
          <a:off x="2428875" y="2190750"/>
          <a:ext cx="38100" cy="0"/>
          <a:chOff x="5326950" y="3780000"/>
          <a:chExt cx="2979990" cy="1105380"/>
        </a:xfrm>
      </xdr:grpSpPr>
      <xdr:grpSp>
        <xdr:nvGrpSpPr>
          <xdr:cNvPr id="11955" name="Shape 11202"/>
          <xdr:cNvGrpSpPr/>
        </xdr:nvGrpSpPr>
        <xdr:grpSpPr>
          <a:xfrm>
            <a:off x="5326950" y="3780000"/>
            <a:ext cx="2979990" cy="1105380"/>
            <a:chOff x="2366010" y="2674620"/>
            <a:chExt cx="2979990" cy="1105380"/>
          </a:xfrm>
        </xdr:grpSpPr>
        <xdr:sp macro="" textlink="">
          <xdr:nvSpPr>
            <xdr:cNvPr id="11956" name="Shape 4"/>
            <xdr:cNvSpPr/>
          </xdr:nvSpPr>
          <xdr:spPr>
            <a:xfrm>
              <a:off x="2366010" y="2674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57" name="Shape 11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58" name="Shape 2"/>
        <xdr:cNvGrpSpPr/>
      </xdr:nvGrpSpPr>
      <xdr:grpSpPr>
        <a:xfrm>
          <a:off x="2428875" y="2190750"/>
          <a:ext cx="38100" cy="0"/>
          <a:chOff x="5326950" y="3389955"/>
          <a:chExt cx="2979990" cy="390045"/>
        </a:xfrm>
      </xdr:grpSpPr>
      <xdr:grpSp>
        <xdr:nvGrpSpPr>
          <xdr:cNvPr id="11959" name="Shape 11204"/>
          <xdr:cNvGrpSpPr/>
        </xdr:nvGrpSpPr>
        <xdr:grpSpPr>
          <a:xfrm>
            <a:off x="5326950" y="3389955"/>
            <a:ext cx="2979990" cy="390045"/>
            <a:chOff x="2366010" y="3780000"/>
            <a:chExt cx="2979990" cy="390045"/>
          </a:xfrm>
        </xdr:grpSpPr>
        <xdr:sp macro="" textlink="">
          <xdr:nvSpPr>
            <xdr:cNvPr id="11960" name="Shape 4"/>
            <xdr:cNvSpPr/>
          </xdr:nvSpPr>
          <xdr:spPr>
            <a:xfrm>
              <a:off x="2366010" y="41700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61" name="Shape 11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62" name="Shape 2"/>
        <xdr:cNvGrpSpPr/>
      </xdr:nvGrpSpPr>
      <xdr:grpSpPr>
        <a:xfrm>
          <a:off x="2428875" y="2190750"/>
          <a:ext cx="38100" cy="0"/>
          <a:chOff x="5326950" y="3580455"/>
          <a:chExt cx="2979990" cy="199545"/>
        </a:xfrm>
      </xdr:grpSpPr>
      <xdr:grpSp>
        <xdr:nvGrpSpPr>
          <xdr:cNvPr id="11963" name="Shape 11206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11964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65" name="Shape 11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66" name="Shape 2"/>
        <xdr:cNvGrpSpPr/>
      </xdr:nvGrpSpPr>
      <xdr:grpSpPr>
        <a:xfrm>
          <a:off x="2428875" y="2190750"/>
          <a:ext cx="38100" cy="0"/>
          <a:chOff x="5326950" y="3580455"/>
          <a:chExt cx="2979990" cy="199545"/>
        </a:xfrm>
      </xdr:grpSpPr>
      <xdr:grpSp>
        <xdr:nvGrpSpPr>
          <xdr:cNvPr id="11967" name="Shape 11208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11968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69" name="Shape 11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70" name="Shape 2"/>
        <xdr:cNvGrpSpPr/>
      </xdr:nvGrpSpPr>
      <xdr:grpSpPr>
        <a:xfrm>
          <a:off x="2428875" y="2190750"/>
          <a:ext cx="38100" cy="0"/>
          <a:chOff x="5326950" y="3580455"/>
          <a:chExt cx="2979990" cy="199545"/>
        </a:xfrm>
      </xdr:grpSpPr>
      <xdr:grpSp>
        <xdr:nvGrpSpPr>
          <xdr:cNvPr id="11971" name="Shape 11210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11972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73" name="Shape 11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74" name="Shape 2"/>
        <xdr:cNvGrpSpPr/>
      </xdr:nvGrpSpPr>
      <xdr:grpSpPr>
        <a:xfrm>
          <a:off x="2428875" y="2190750"/>
          <a:ext cx="38100" cy="0"/>
          <a:chOff x="5326950" y="3580455"/>
          <a:chExt cx="2979990" cy="199545"/>
        </a:xfrm>
      </xdr:grpSpPr>
      <xdr:grpSp>
        <xdr:nvGrpSpPr>
          <xdr:cNvPr id="11975" name="Shape 11212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11976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77" name="Shape 11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78" name="Shape 2"/>
        <xdr:cNvGrpSpPr/>
      </xdr:nvGrpSpPr>
      <xdr:grpSpPr>
        <a:xfrm>
          <a:off x="2428875" y="2190750"/>
          <a:ext cx="38100" cy="0"/>
          <a:chOff x="5326950" y="3580455"/>
          <a:chExt cx="2979990" cy="199545"/>
        </a:xfrm>
      </xdr:grpSpPr>
      <xdr:grpSp>
        <xdr:nvGrpSpPr>
          <xdr:cNvPr id="11979" name="Shape 11214"/>
          <xdr:cNvGrpSpPr/>
        </xdr:nvGrpSpPr>
        <xdr:grpSpPr>
          <a:xfrm>
            <a:off x="5326950" y="3580455"/>
            <a:ext cx="2979990" cy="199545"/>
            <a:chOff x="2366010" y="3780000"/>
            <a:chExt cx="2979990" cy="199545"/>
          </a:xfrm>
        </xdr:grpSpPr>
        <xdr:sp macro="" textlink="">
          <xdr:nvSpPr>
            <xdr:cNvPr id="11980" name="Shape 4"/>
            <xdr:cNvSpPr/>
          </xdr:nvSpPr>
          <xdr:spPr>
            <a:xfrm>
              <a:off x="2366010" y="39795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81" name="Shape 11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82" name="Shape 2"/>
        <xdr:cNvGrpSpPr/>
      </xdr:nvGrpSpPr>
      <xdr:grpSpPr>
        <a:xfrm>
          <a:off x="2428875" y="2190750"/>
          <a:ext cx="38100" cy="0"/>
          <a:chOff x="5326950" y="3389955"/>
          <a:chExt cx="2979990" cy="390045"/>
        </a:xfrm>
      </xdr:grpSpPr>
      <xdr:grpSp>
        <xdr:nvGrpSpPr>
          <xdr:cNvPr id="11983" name="Shape 11216"/>
          <xdr:cNvGrpSpPr/>
        </xdr:nvGrpSpPr>
        <xdr:grpSpPr>
          <a:xfrm>
            <a:off x="5326950" y="3389955"/>
            <a:ext cx="2979990" cy="390045"/>
            <a:chOff x="2366010" y="3780000"/>
            <a:chExt cx="2979990" cy="390045"/>
          </a:xfrm>
        </xdr:grpSpPr>
        <xdr:sp macro="" textlink="">
          <xdr:nvSpPr>
            <xdr:cNvPr id="11984" name="Shape 4"/>
            <xdr:cNvSpPr/>
          </xdr:nvSpPr>
          <xdr:spPr>
            <a:xfrm>
              <a:off x="2366010" y="417004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85" name="Shape 11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86" name="Shape 2"/>
        <xdr:cNvGrpSpPr/>
      </xdr:nvGrpSpPr>
      <xdr:grpSpPr>
        <a:xfrm>
          <a:off x="2428875" y="2190750"/>
          <a:ext cx="38100" cy="0"/>
          <a:chOff x="5326950" y="3780000"/>
          <a:chExt cx="2979990" cy="914880"/>
        </a:xfrm>
      </xdr:grpSpPr>
      <xdr:grpSp>
        <xdr:nvGrpSpPr>
          <xdr:cNvPr id="11987" name="Shape 11218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11988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89" name="Shape 11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90" name="Shape 2"/>
        <xdr:cNvGrpSpPr/>
      </xdr:nvGrpSpPr>
      <xdr:grpSpPr>
        <a:xfrm>
          <a:off x="2428875" y="2190750"/>
          <a:ext cx="38100" cy="0"/>
          <a:chOff x="5326950" y="3780000"/>
          <a:chExt cx="2979990" cy="914880"/>
        </a:xfrm>
      </xdr:grpSpPr>
      <xdr:grpSp>
        <xdr:nvGrpSpPr>
          <xdr:cNvPr id="11991" name="Shape 11220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11992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93" name="Shape 11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94" name="Shape 2"/>
        <xdr:cNvGrpSpPr/>
      </xdr:nvGrpSpPr>
      <xdr:grpSpPr>
        <a:xfrm>
          <a:off x="2428875" y="2190750"/>
          <a:ext cx="38100" cy="0"/>
          <a:chOff x="5326950" y="3780000"/>
          <a:chExt cx="2979990" cy="914880"/>
        </a:xfrm>
      </xdr:grpSpPr>
      <xdr:grpSp>
        <xdr:nvGrpSpPr>
          <xdr:cNvPr id="11995" name="Shape 11222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11996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1997" name="Shape 11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1998" name="Shape 2"/>
        <xdr:cNvGrpSpPr/>
      </xdr:nvGrpSpPr>
      <xdr:grpSpPr>
        <a:xfrm>
          <a:off x="2428875" y="2190750"/>
          <a:ext cx="38100" cy="0"/>
          <a:chOff x="5326950" y="3780000"/>
          <a:chExt cx="2979990" cy="914880"/>
        </a:xfrm>
      </xdr:grpSpPr>
      <xdr:grpSp>
        <xdr:nvGrpSpPr>
          <xdr:cNvPr id="11999" name="Shape 11224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12000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01" name="Shape 11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2002" name="Shape 2"/>
        <xdr:cNvGrpSpPr/>
      </xdr:nvGrpSpPr>
      <xdr:grpSpPr>
        <a:xfrm>
          <a:off x="2428875" y="2190750"/>
          <a:ext cx="38100" cy="0"/>
          <a:chOff x="5326950" y="3780000"/>
          <a:chExt cx="2979990" cy="914880"/>
        </a:xfrm>
      </xdr:grpSpPr>
      <xdr:grpSp>
        <xdr:nvGrpSpPr>
          <xdr:cNvPr id="12003" name="Shape 11226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12004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05" name="Shape 11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2006" name="Shape 2"/>
        <xdr:cNvGrpSpPr/>
      </xdr:nvGrpSpPr>
      <xdr:grpSpPr>
        <a:xfrm>
          <a:off x="2428875" y="2190750"/>
          <a:ext cx="38100" cy="0"/>
          <a:chOff x="5326950" y="3780000"/>
          <a:chExt cx="2979990" cy="914880"/>
        </a:xfrm>
      </xdr:grpSpPr>
      <xdr:grpSp>
        <xdr:nvGrpSpPr>
          <xdr:cNvPr id="12007" name="Shape 11228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12008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09" name="Shape 11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2010" name="Shape 2"/>
        <xdr:cNvGrpSpPr/>
      </xdr:nvGrpSpPr>
      <xdr:grpSpPr>
        <a:xfrm>
          <a:off x="2428875" y="2190750"/>
          <a:ext cx="38100" cy="0"/>
          <a:chOff x="5326950" y="3780000"/>
          <a:chExt cx="2979990" cy="914880"/>
        </a:xfrm>
      </xdr:grpSpPr>
      <xdr:grpSp>
        <xdr:nvGrpSpPr>
          <xdr:cNvPr id="12011" name="Shape 11230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12012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13" name="Shape 11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1</xdr:col>
      <xdr:colOff>1971675</xdr:colOff>
      <xdr:row>8</xdr:row>
      <xdr:rowOff>0</xdr:rowOff>
    </xdr:from>
    <xdr:ext cx="38100" cy="0"/>
    <xdr:grpSp>
      <xdr:nvGrpSpPr>
        <xdr:cNvPr id="12014" name="Shape 2"/>
        <xdr:cNvGrpSpPr/>
      </xdr:nvGrpSpPr>
      <xdr:grpSpPr>
        <a:xfrm>
          <a:off x="2428875" y="2190750"/>
          <a:ext cx="38100" cy="0"/>
          <a:chOff x="5326950" y="3780000"/>
          <a:chExt cx="2979990" cy="914880"/>
        </a:xfrm>
      </xdr:grpSpPr>
      <xdr:grpSp>
        <xdr:nvGrpSpPr>
          <xdr:cNvPr id="12015" name="Shape 11232"/>
          <xdr:cNvGrpSpPr/>
        </xdr:nvGrpSpPr>
        <xdr:grpSpPr>
          <a:xfrm>
            <a:off x="5326950" y="3780000"/>
            <a:ext cx="2979990" cy="914880"/>
            <a:chOff x="2366010" y="2865120"/>
            <a:chExt cx="2979990" cy="914880"/>
          </a:xfrm>
        </xdr:grpSpPr>
        <xdr:sp macro="" textlink="">
          <xdr:nvSpPr>
            <xdr:cNvPr id="12016" name="Shape 4"/>
            <xdr:cNvSpPr/>
          </xdr:nvSpPr>
          <xdr:spPr>
            <a:xfrm>
              <a:off x="236601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17" name="Shape 11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18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19" name="Shape 1123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2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21" name="Shape 11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22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23" name="Shape 1123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2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25" name="Shape 11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26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27" name="Shape 1123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2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29" name="Shape 11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30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31" name="Shape 1124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3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33" name="Shape 11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34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35" name="Shape 1124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3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37" name="Shape 11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38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39" name="Shape 1124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4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41" name="Shape 11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42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43" name="Shape 1124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4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45" name="Shape 11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46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47" name="Shape 1124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4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49" name="Shape 11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50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51" name="Shape 1125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5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53" name="Shape 11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54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55" name="Shape 1125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5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57" name="Shape 11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58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59" name="Shape 1125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6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61" name="Shape 11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62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63" name="Shape 1125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6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65" name="Shape 11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66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67" name="Shape 1125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6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69" name="Shape 11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70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71" name="Shape 1126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7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73" name="Shape 11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74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75" name="Shape 1126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7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77" name="Shape 11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78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79" name="Shape 1126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8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81" name="Shape 11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82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83" name="Shape 1126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8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85" name="Shape 11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86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87" name="Shape 1126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8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89" name="Shape 11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90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91" name="Shape 1127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9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93" name="Shape 11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94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95" name="Shape 11272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096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097" name="Shape 11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098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099" name="Shape 11274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100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01" name="Shape 11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02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103" name="Shape 11276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104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05" name="Shape 11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06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107" name="Shape 11278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108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09" name="Shape 11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10" name="Shape 2"/>
        <xdr:cNvGrpSpPr/>
      </xdr:nvGrpSpPr>
      <xdr:grpSpPr>
        <a:xfrm>
          <a:off x="352425" y="2190750"/>
          <a:ext cx="38100" cy="0"/>
          <a:chOff x="5326950" y="3780000"/>
          <a:chExt cx="4991670" cy="914880"/>
        </a:xfrm>
      </xdr:grpSpPr>
      <xdr:grpSp>
        <xdr:nvGrpSpPr>
          <xdr:cNvPr id="12111" name="Shape 11280"/>
          <xdr:cNvGrpSpPr/>
        </xdr:nvGrpSpPr>
        <xdr:grpSpPr>
          <a:xfrm>
            <a:off x="5326950" y="3780000"/>
            <a:ext cx="4991670" cy="914880"/>
            <a:chOff x="354330" y="2865120"/>
            <a:chExt cx="4991670" cy="914880"/>
          </a:xfrm>
        </xdr:grpSpPr>
        <xdr:sp macro="" textlink="">
          <xdr:nvSpPr>
            <xdr:cNvPr id="12112" name="Shape 4"/>
            <xdr:cNvSpPr/>
          </xdr:nvSpPr>
          <xdr:spPr>
            <a:xfrm>
              <a:off x="354330" y="2865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13" name="Shape 11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14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115" name="Shape 11282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116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17" name="Shape 11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18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119" name="Shape 11284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120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21" name="Shape 11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22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123" name="Shape 11286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124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25" name="Shape 11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26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127" name="Shape 11288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128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29" name="Shape 11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30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131" name="Shape 11290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132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33" name="Shape 11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34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135" name="Shape 11292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136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37" name="Shape 11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38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139" name="Shape 11294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140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41" name="Shape 11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42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143" name="Shape 11296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144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45" name="Shape 11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4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47" name="Shape 1129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4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49" name="Shape 11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5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51" name="Shape 1130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5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53" name="Shape 11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5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55" name="Shape 1130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57" name="Shape 11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5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59" name="Shape 1130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61" name="Shape 11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6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63" name="Shape 1130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65" name="Shape 11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6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67" name="Shape 1130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69" name="Shape 11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7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71" name="Shape 1131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73" name="Shape 11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7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75" name="Shape 1131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7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77" name="Shape 11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7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79" name="Shape 1131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8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81" name="Shape 11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8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83" name="Shape 1131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8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85" name="Shape 11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8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87" name="Shape 1131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8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89" name="Shape 11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9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91" name="Shape 1132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9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93" name="Shape 11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9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95" name="Shape 1132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19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197" name="Shape 11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19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199" name="Shape 1132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0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01" name="Shape 11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0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03" name="Shape 1132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0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05" name="Shape 11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0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07" name="Shape 1132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0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09" name="Shape 11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1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11" name="Shape 1133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13" name="Shape 11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1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15" name="Shape 1133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17" name="Shape 11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1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19" name="Shape 1133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2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21" name="Shape 11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2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23" name="Shape 1133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2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25" name="Shape 11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2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27" name="Shape 1133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2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29" name="Shape 11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3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31" name="Shape 1134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3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33" name="Shape 11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3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35" name="Shape 1134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3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37" name="Shape 11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3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39" name="Shape 1134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4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41" name="Shape 11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4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43" name="Shape 1134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4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45" name="Shape 11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4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47" name="Shape 1134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4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49" name="Shape 11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5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51" name="Shape 1135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5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53" name="Shape 11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5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55" name="Shape 1135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57" name="Shape 11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5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59" name="Shape 1135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61" name="Shape 11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6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63" name="Shape 1135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65" name="Shape 11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6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67" name="Shape 1135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69" name="Shape 11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7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71" name="Shape 1136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73" name="Shape 11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7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75" name="Shape 1136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7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77" name="Shape 11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7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279" name="Shape 1136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28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81" name="Shape 11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82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283" name="Shape 11366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284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85" name="Shape 11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86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287" name="Shape 11368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288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89" name="Shape 11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90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291" name="Shape 11370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292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93" name="Shape 11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94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295" name="Shape 11372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296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297" name="Shape 11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298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299" name="Shape 11374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300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01" name="Shape 11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02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303" name="Shape 11376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304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05" name="Shape 11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06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307" name="Shape 11378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308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09" name="Shape 11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10" name="Shape 2"/>
        <xdr:cNvGrpSpPr/>
      </xdr:nvGrpSpPr>
      <xdr:grpSpPr>
        <a:xfrm>
          <a:off x="352425" y="2190750"/>
          <a:ext cx="38100" cy="0"/>
          <a:chOff x="5326950" y="2599380"/>
          <a:chExt cx="4991670" cy="1180620"/>
        </a:xfrm>
      </xdr:grpSpPr>
      <xdr:grpSp>
        <xdr:nvGrpSpPr>
          <xdr:cNvPr id="12311" name="Shape 11380"/>
          <xdr:cNvGrpSpPr/>
        </xdr:nvGrpSpPr>
        <xdr:grpSpPr>
          <a:xfrm>
            <a:off x="5326950" y="2599380"/>
            <a:ext cx="4991670" cy="1180620"/>
            <a:chOff x="354330" y="3780000"/>
            <a:chExt cx="4991670" cy="1180620"/>
          </a:xfrm>
        </xdr:grpSpPr>
        <xdr:sp macro="" textlink="">
          <xdr:nvSpPr>
            <xdr:cNvPr id="12312" name="Shape 4"/>
            <xdr:cNvSpPr/>
          </xdr:nvSpPr>
          <xdr:spPr>
            <a:xfrm>
              <a:off x="354330" y="4960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13" name="Shape 11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1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315" name="Shape 1138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3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17" name="Shape 11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1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319" name="Shape 1138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32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21" name="Shape 11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2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323" name="Shape 1138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32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25" name="Shape 11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2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327" name="Shape 1138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32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29" name="Shape 11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3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331" name="Shape 1139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33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33" name="Shape 11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3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335" name="Shape 1139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33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37" name="Shape 11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3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339" name="Shape 1139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34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41" name="Shape 11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4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343" name="Shape 1139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34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45" name="Shape 11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4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47" name="Shape 1139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49" name="Shape 11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5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51" name="Shape 1140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53" name="Shape 11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5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55" name="Shape 1140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5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57" name="Shape 11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5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59" name="Shape 1140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6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61" name="Shape 11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6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63" name="Shape 1140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6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65" name="Shape 11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6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67" name="Shape 1140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6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69" name="Shape 11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7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71" name="Shape 1141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7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73" name="Shape 11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7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75" name="Shape 1141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77" name="Shape 11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7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79" name="Shape 1141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81" name="Shape 11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8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83" name="Shape 1141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8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85" name="Shape 11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8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87" name="Shape 1141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8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89" name="Shape 11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9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91" name="Shape 1142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9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93" name="Shape 11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9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95" name="Shape 1142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39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397" name="Shape 11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39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399" name="Shape 1142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0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01" name="Shape 11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0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03" name="Shape 1142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05" name="Shape 11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0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07" name="Shape 1142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09" name="Shape 11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1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11" name="Shape 1143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1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13" name="Shape 11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1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15" name="Shape 1143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1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17" name="Shape 11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1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19" name="Shape 1143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21" name="Shape 11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2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23" name="Shape 1143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25" name="Shape 11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2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27" name="Shape 1143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29" name="Shape 11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3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31" name="Shape 1144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33" name="Shape 11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3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35" name="Shape 1144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37" name="Shape 11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3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39" name="Shape 1144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4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41" name="Shape 11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4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43" name="Shape 1144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4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45" name="Shape 11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4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47" name="Shape 1144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49" name="Shape 11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5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51" name="Shape 1145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53" name="Shape 11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5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55" name="Shape 1145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5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57" name="Shape 11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5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59" name="Shape 1145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6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61" name="Shape 11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6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63" name="Shape 1145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6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65" name="Shape 11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6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67" name="Shape 1145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6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69" name="Shape 11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7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71" name="Shape 1146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7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73" name="Shape 11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7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75" name="Shape 1146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77" name="Shape 11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7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479" name="Shape 1146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4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81" name="Shape 11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8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483" name="Shape 1146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48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85" name="Shape 11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8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487" name="Shape 1146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48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89" name="Shape 11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9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491" name="Shape 1147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49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93" name="Shape 11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9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495" name="Shape 1147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49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497" name="Shape 11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49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499" name="Shape 1147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50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01" name="Shape 11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0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503" name="Shape 1147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50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05" name="Shape 11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0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507" name="Shape 1147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50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09" name="Shape 11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1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511" name="Shape 1148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5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13" name="Shape 11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14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515" name="Shape 1148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51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17" name="Shape 11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18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519" name="Shape 1148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52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21" name="Shape 11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22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523" name="Shape 1148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52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25" name="Shape 11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26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527" name="Shape 1148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52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29" name="Shape 11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30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531" name="Shape 1149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53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33" name="Shape 11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34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535" name="Shape 1149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53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37" name="Shape 11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38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539" name="Shape 1149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54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41" name="Shape 11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42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543" name="Shape 1149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54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45" name="Shape 11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4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47" name="Shape 1149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4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49" name="Shape 11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5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51" name="Shape 1150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5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53" name="Shape 11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5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55" name="Shape 1150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5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57" name="Shape 11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5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59" name="Shape 1150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6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61" name="Shape 11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6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63" name="Shape 1150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6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65" name="Shape 11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6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67" name="Shape 1150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6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69" name="Shape 11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7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71" name="Shape 1151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7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73" name="Shape 11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7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75" name="Shape 1151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7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77" name="Shape 11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7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79" name="Shape 1151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8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81" name="Shape 11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8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83" name="Shape 1151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8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85" name="Shape 11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8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87" name="Shape 1151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8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89" name="Shape 11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9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91" name="Shape 1152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9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93" name="Shape 11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9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95" name="Shape 1152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59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597" name="Shape 11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59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599" name="Shape 1152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0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01" name="Shape 11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0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03" name="Shape 1152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0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05" name="Shape 11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0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07" name="Shape 1152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0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09" name="Shape 11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1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11" name="Shape 1153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1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13" name="Shape 11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1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15" name="Shape 1153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1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17" name="Shape 11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1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19" name="Shape 1153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2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21" name="Shape 11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2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23" name="Shape 1153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2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25" name="Shape 11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2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27" name="Shape 1153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2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29" name="Shape 11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3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31" name="Shape 1154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3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33" name="Shape 11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3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35" name="Shape 1154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3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37" name="Shape 11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3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39" name="Shape 1154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4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41" name="Shape 11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4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43" name="Shape 1154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4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45" name="Shape 11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4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47" name="Shape 1154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4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49" name="Shape 11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5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51" name="Shape 1155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5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53" name="Shape 11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5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55" name="Shape 1155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5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57" name="Shape 11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5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59" name="Shape 1155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6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61" name="Shape 11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6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63" name="Shape 1155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6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65" name="Shape 11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6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67" name="Shape 1155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6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69" name="Shape 11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7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71" name="Shape 1156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7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73" name="Shape 11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7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75" name="Shape 1156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7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77" name="Shape 11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7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2679" name="Shape 1156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268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81" name="Shape 11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82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683" name="Shape 1156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68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85" name="Shape 11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86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687" name="Shape 1156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68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89" name="Shape 11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90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691" name="Shape 1157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69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93" name="Shape 11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94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695" name="Shape 1157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69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697" name="Shape 11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698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699" name="Shape 1157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70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01" name="Shape 11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02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703" name="Shape 1157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70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05" name="Shape 11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06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707" name="Shape 1157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70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09" name="Shape 11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10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2711" name="Shape 1158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271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13" name="Shape 11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14" name="Shape 2"/>
        <xdr:cNvGrpSpPr/>
      </xdr:nvGrpSpPr>
      <xdr:grpSpPr>
        <a:xfrm>
          <a:off x="352425" y="2190750"/>
          <a:ext cx="38100" cy="0"/>
          <a:chOff x="5326950" y="1684980"/>
          <a:chExt cx="4991670" cy="2095020"/>
        </a:xfrm>
      </xdr:grpSpPr>
      <xdr:grpSp>
        <xdr:nvGrpSpPr>
          <xdr:cNvPr id="12715" name="Shape 11582"/>
          <xdr:cNvGrpSpPr/>
        </xdr:nvGrpSpPr>
        <xdr:grpSpPr>
          <a:xfrm>
            <a:off x="5326950" y="1684980"/>
            <a:ext cx="4991670" cy="2095020"/>
            <a:chOff x="354330" y="3780000"/>
            <a:chExt cx="4991670" cy="2095020"/>
          </a:xfrm>
        </xdr:grpSpPr>
        <xdr:sp macro="" textlink="">
          <xdr:nvSpPr>
            <xdr:cNvPr id="12716" name="Shape 4"/>
            <xdr:cNvSpPr/>
          </xdr:nvSpPr>
          <xdr:spPr>
            <a:xfrm>
              <a:off x="354330" y="58750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17" name="Shape 11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1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19" name="Shape 1158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2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21" name="Shape 11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2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23" name="Shape 1158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2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25" name="Shape 11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2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27" name="Shape 1158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2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29" name="Shape 11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3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31" name="Shape 1159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3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33" name="Shape 11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3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35" name="Shape 1159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3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37" name="Shape 11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3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39" name="Shape 1159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4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41" name="Shape 11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42" name="Shape 2"/>
        <xdr:cNvGrpSpPr/>
      </xdr:nvGrpSpPr>
      <xdr:grpSpPr>
        <a:xfrm>
          <a:off x="352425" y="2190750"/>
          <a:ext cx="38100" cy="0"/>
          <a:chOff x="5326950" y="1684980"/>
          <a:chExt cx="4991670" cy="2095020"/>
        </a:xfrm>
      </xdr:grpSpPr>
      <xdr:grpSp>
        <xdr:nvGrpSpPr>
          <xdr:cNvPr id="12743" name="Shape 11596"/>
          <xdr:cNvGrpSpPr/>
        </xdr:nvGrpSpPr>
        <xdr:grpSpPr>
          <a:xfrm>
            <a:off x="5326950" y="1684980"/>
            <a:ext cx="4991670" cy="2095020"/>
            <a:chOff x="354330" y="3780000"/>
            <a:chExt cx="4991670" cy="2095020"/>
          </a:xfrm>
        </xdr:grpSpPr>
        <xdr:sp macro="" textlink="">
          <xdr:nvSpPr>
            <xdr:cNvPr id="12744" name="Shape 4"/>
            <xdr:cNvSpPr/>
          </xdr:nvSpPr>
          <xdr:spPr>
            <a:xfrm>
              <a:off x="354330" y="58750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45" name="Shape 11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4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47" name="Shape 1159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4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49" name="Shape 11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5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51" name="Shape 1160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5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53" name="Shape 11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5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55" name="Shape 1160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57" name="Shape 11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5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59" name="Shape 1160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61" name="Shape 11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6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63" name="Shape 1160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65" name="Shape 11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6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67" name="Shape 1160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69" name="Shape 11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7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71" name="Shape 1161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73" name="Shape 11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7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75" name="Shape 1161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7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77" name="Shape 11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7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79" name="Shape 1161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8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81" name="Shape 11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8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83" name="Shape 1161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8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85" name="Shape 11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8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87" name="Shape 1161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8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89" name="Shape 11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9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91" name="Shape 1162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9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93" name="Shape 11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9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95" name="Shape 1162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79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797" name="Shape 11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79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799" name="Shape 1162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80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01" name="Shape 11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0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803" name="Shape 1162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80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05" name="Shape 11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0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807" name="Shape 1162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80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09" name="Shape 11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1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811" name="Shape 1163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8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13" name="Shape 11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1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815" name="Shape 1163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8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17" name="Shape 11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1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19" name="Shape 1163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21" name="Shape 11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2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23" name="Shape 1163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25" name="Shape 11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2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27" name="Shape 1163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29" name="Shape 11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3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31" name="Shape 1164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33" name="Shape 11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3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35" name="Shape 1164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37" name="Shape 11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3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39" name="Shape 1164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4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41" name="Shape 11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4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43" name="Shape 1164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4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45" name="Shape 11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4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47" name="Shape 1164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49" name="Shape 11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5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51" name="Shape 1165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53" name="Shape 11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5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55" name="Shape 1165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5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57" name="Shape 11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5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59" name="Shape 1165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6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61" name="Shape 11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6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63" name="Shape 1165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6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65" name="Shape 11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6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67" name="Shape 1165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6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69" name="Shape 11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7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71" name="Shape 1166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7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73" name="Shape 11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7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75" name="Shape 1166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77" name="Shape 11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7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79" name="Shape 1166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81" name="Shape 11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8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83" name="Shape 1166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8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85" name="Shape 11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8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87" name="Shape 1166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8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89" name="Shape 11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9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91" name="Shape 1167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9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93" name="Shape 11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9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95" name="Shape 1167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89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897" name="Shape 11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89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899" name="Shape 1167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0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01" name="Shape 11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0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03" name="Shape 1167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05" name="Shape 11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0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07" name="Shape 1167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09" name="Shape 11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1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11" name="Shape 1168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1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13" name="Shape 11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1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15" name="Shape 1168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1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17" name="Shape 11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1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19" name="Shape 1168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21" name="Shape 11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2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23" name="Shape 1168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25" name="Shape 11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2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27" name="Shape 1168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29" name="Shape 11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3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31" name="Shape 1169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33" name="Shape 11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3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35" name="Shape 1169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37" name="Shape 11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3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39" name="Shape 1169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4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41" name="Shape 11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4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43" name="Shape 1169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4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45" name="Shape 11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4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47" name="Shape 1169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49" name="Shape 11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5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2951" name="Shape 1170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29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53" name="Shape 11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5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55" name="Shape 1170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57" name="Shape 11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5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59" name="Shape 1170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61" name="Shape 11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6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63" name="Shape 1170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65" name="Shape 11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6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67" name="Shape 1170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69" name="Shape 11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7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71" name="Shape 1171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73" name="Shape 11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7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75" name="Shape 1171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7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77" name="Shape 11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7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79" name="Shape 1171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8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81" name="Shape 11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8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83" name="Shape 1171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8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85" name="Shape 11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8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87" name="Shape 1171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8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89" name="Shape 11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9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91" name="Shape 1172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9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93" name="Shape 11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9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95" name="Shape 1172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299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2997" name="Shape 11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299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2999" name="Shape 1172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00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01" name="Shape 11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0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003" name="Shape 1172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00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05" name="Shape 11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0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007" name="Shape 1172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00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09" name="Shape 11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1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011" name="Shape 1173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01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13" name="Shape 11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1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015" name="Shape 1173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01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17" name="Shape 11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1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19" name="Shape 1173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21" name="Shape 11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2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23" name="Shape 1173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25" name="Shape 11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2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27" name="Shape 1173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29" name="Shape 11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3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31" name="Shape 1174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33" name="Shape 11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3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35" name="Shape 1174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37" name="Shape 11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3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39" name="Shape 1174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4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41" name="Shape 11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4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43" name="Shape 1174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4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45" name="Shape 11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4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47" name="Shape 1174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49" name="Shape 11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5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51" name="Shape 1175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53" name="Shape 11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5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55" name="Shape 1175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5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57" name="Shape 11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5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59" name="Shape 1175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6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61" name="Shape 11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6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63" name="Shape 1175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6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65" name="Shape 11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6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67" name="Shape 1175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6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69" name="Shape 11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7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71" name="Shape 1176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7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73" name="Shape 11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7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75" name="Shape 1176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7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77" name="Shape 11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7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79" name="Shape 1176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8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81" name="Shape 11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8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83" name="Shape 1176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8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85" name="Shape 11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8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87" name="Shape 1176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8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89" name="Shape 11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9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91" name="Shape 1177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9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93" name="Shape 11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9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95" name="Shape 1177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09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097" name="Shape 11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09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099" name="Shape 1177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0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01" name="Shape 11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0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03" name="Shape 1177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0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05" name="Shape 11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0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07" name="Shape 1177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0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09" name="Shape 11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1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11" name="Shape 1178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1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13" name="Shape 11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1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15" name="Shape 1178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1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17" name="Shape 11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1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19" name="Shape 1178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2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21" name="Shape 11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2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23" name="Shape 1178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2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25" name="Shape 11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2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27" name="Shape 1178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2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29" name="Shape 11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3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31" name="Shape 1179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3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33" name="Shape 11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34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35" name="Shape 11792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36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37" name="Shape 11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38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39" name="Shape 11794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40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41" name="Shape 11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42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43" name="Shape 11796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44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45" name="Shape 11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46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47" name="Shape 11798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48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49" name="Shape 11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50" name="Shape 2"/>
        <xdr:cNvGrpSpPr/>
      </xdr:nvGrpSpPr>
      <xdr:grpSpPr>
        <a:xfrm>
          <a:off x="352425" y="2190750"/>
          <a:ext cx="38100" cy="0"/>
          <a:chOff x="5326950" y="2980380"/>
          <a:chExt cx="4991670" cy="799620"/>
        </a:xfrm>
      </xdr:grpSpPr>
      <xdr:grpSp>
        <xdr:nvGrpSpPr>
          <xdr:cNvPr id="13151" name="Shape 11800"/>
          <xdr:cNvGrpSpPr/>
        </xdr:nvGrpSpPr>
        <xdr:grpSpPr>
          <a:xfrm>
            <a:off x="5326950" y="2980380"/>
            <a:ext cx="4991670" cy="799620"/>
            <a:chOff x="354330" y="3780000"/>
            <a:chExt cx="4991670" cy="799620"/>
          </a:xfrm>
        </xdr:grpSpPr>
        <xdr:sp macro="" textlink="">
          <xdr:nvSpPr>
            <xdr:cNvPr id="13152" name="Shape 4"/>
            <xdr:cNvSpPr/>
          </xdr:nvSpPr>
          <xdr:spPr>
            <a:xfrm>
              <a:off x="354330" y="4579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53" name="Shape 11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5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155" name="Shape 1180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15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57" name="Shape 11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5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159" name="Shape 1180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16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61" name="Shape 11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6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163" name="Shape 1180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16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65" name="Shape 11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66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167" name="Shape 11808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168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69" name="Shape 11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70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171" name="Shape 11810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172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73" name="Shape 11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74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175" name="Shape 11812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176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77" name="Shape 11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78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179" name="Shape 11814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180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81" name="Shape 11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82" name="Shape 2"/>
        <xdr:cNvGrpSpPr/>
      </xdr:nvGrpSpPr>
      <xdr:grpSpPr>
        <a:xfrm>
          <a:off x="352425" y="2190750"/>
          <a:ext cx="38100" cy="0"/>
          <a:chOff x="5326950" y="2789880"/>
          <a:chExt cx="4991670" cy="990120"/>
        </a:xfrm>
      </xdr:grpSpPr>
      <xdr:grpSp>
        <xdr:nvGrpSpPr>
          <xdr:cNvPr id="13183" name="Shape 11816"/>
          <xdr:cNvGrpSpPr/>
        </xdr:nvGrpSpPr>
        <xdr:grpSpPr>
          <a:xfrm>
            <a:off x="5326950" y="2789880"/>
            <a:ext cx="4991670" cy="990120"/>
            <a:chOff x="354330" y="3780000"/>
            <a:chExt cx="4991670" cy="990120"/>
          </a:xfrm>
        </xdr:grpSpPr>
        <xdr:sp macro="" textlink="">
          <xdr:nvSpPr>
            <xdr:cNvPr id="13184" name="Shape 4"/>
            <xdr:cNvSpPr/>
          </xdr:nvSpPr>
          <xdr:spPr>
            <a:xfrm>
              <a:off x="354330" y="4770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85" name="Shape 11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86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187" name="Shape 1181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18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89" name="Shape 11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90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191" name="Shape 1182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19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93" name="Shape 11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94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195" name="Shape 1182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19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197" name="Shape 11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198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199" name="Shape 1182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20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01" name="Shape 11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02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203" name="Shape 1182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20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05" name="Shape 11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06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207" name="Shape 1182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20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09" name="Shape 11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10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211" name="Shape 1183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21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13" name="Shape 11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14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215" name="Shape 1183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21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17" name="Shape 11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1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19" name="Shape 1183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2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21" name="Shape 11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2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23" name="Shape 1183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2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25" name="Shape 11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2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27" name="Shape 1183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2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29" name="Shape 11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3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31" name="Shape 1184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3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33" name="Shape 11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3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35" name="Shape 1184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3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37" name="Shape 11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3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39" name="Shape 1184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4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41" name="Shape 11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4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43" name="Shape 1184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4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45" name="Shape 11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4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47" name="Shape 1184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4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49" name="Shape 11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5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51" name="Shape 1185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5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53" name="Shape 11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5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55" name="Shape 1185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5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57" name="Shape 11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5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59" name="Shape 1185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6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61" name="Shape 11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6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63" name="Shape 1185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6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65" name="Shape 11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6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67" name="Shape 1185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6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69" name="Shape 11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7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71" name="Shape 1186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7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73" name="Shape 11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7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75" name="Shape 1186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7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77" name="Shape 11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7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79" name="Shape 1186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8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81" name="Shape 11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8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83" name="Shape 1186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8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85" name="Shape 11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8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87" name="Shape 1186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8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89" name="Shape 11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9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91" name="Shape 1187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9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93" name="Shape 11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9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95" name="Shape 1187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29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297" name="Shape 11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29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299" name="Shape 1187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0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01" name="Shape 11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0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03" name="Shape 1187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0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05" name="Shape 11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0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07" name="Shape 1187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0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09" name="Shape 11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1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11" name="Shape 1188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1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13" name="Shape 11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1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15" name="Shape 1188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1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17" name="Shape 11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1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19" name="Shape 1188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2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21" name="Shape 11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2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23" name="Shape 1188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2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25" name="Shape 11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2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27" name="Shape 1188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2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29" name="Shape 11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3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31" name="Shape 1189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3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33" name="Shape 11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34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35" name="Shape 11892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36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37" name="Shape 11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38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39" name="Shape 11894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40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41" name="Shape 11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42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43" name="Shape 11896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44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45" name="Shape 11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46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47" name="Shape 11898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48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49" name="Shape 11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50" name="Shape 2"/>
        <xdr:cNvGrpSpPr/>
      </xdr:nvGrpSpPr>
      <xdr:grpSpPr>
        <a:xfrm>
          <a:off x="352425" y="2190750"/>
          <a:ext cx="38100" cy="0"/>
          <a:chOff x="5326950" y="3361380"/>
          <a:chExt cx="4991670" cy="418620"/>
        </a:xfrm>
      </xdr:grpSpPr>
      <xdr:grpSp>
        <xdr:nvGrpSpPr>
          <xdr:cNvPr id="13351" name="Shape 11900"/>
          <xdr:cNvGrpSpPr/>
        </xdr:nvGrpSpPr>
        <xdr:grpSpPr>
          <a:xfrm>
            <a:off x="5326950" y="3361380"/>
            <a:ext cx="4991670" cy="418620"/>
            <a:chOff x="354330" y="3780000"/>
            <a:chExt cx="4991670" cy="418620"/>
          </a:xfrm>
        </xdr:grpSpPr>
        <xdr:sp macro="" textlink="">
          <xdr:nvSpPr>
            <xdr:cNvPr id="13352" name="Shape 4"/>
            <xdr:cNvSpPr/>
          </xdr:nvSpPr>
          <xdr:spPr>
            <a:xfrm>
              <a:off x="354330" y="41986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53" name="Shape 11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54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355" name="Shape 1190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35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57" name="Shape 11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58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359" name="Shape 1190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36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61" name="Shape 11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62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363" name="Shape 1190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36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65" name="Shape 11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66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367" name="Shape 11908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368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69" name="Shape 11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70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371" name="Shape 11910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372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73" name="Shape 11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74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375" name="Shape 11912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376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77" name="Shape 11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78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379" name="Shape 11914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380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81" name="Shape 11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82" name="Shape 2"/>
        <xdr:cNvGrpSpPr/>
      </xdr:nvGrpSpPr>
      <xdr:grpSpPr>
        <a:xfrm>
          <a:off x="352425" y="2190750"/>
          <a:ext cx="38100" cy="0"/>
          <a:chOff x="5326950" y="3170880"/>
          <a:chExt cx="4991670" cy="609120"/>
        </a:xfrm>
      </xdr:grpSpPr>
      <xdr:grpSp>
        <xdr:nvGrpSpPr>
          <xdr:cNvPr id="13383" name="Shape 11916"/>
          <xdr:cNvGrpSpPr/>
        </xdr:nvGrpSpPr>
        <xdr:grpSpPr>
          <a:xfrm>
            <a:off x="5326950" y="3170880"/>
            <a:ext cx="4991670" cy="609120"/>
            <a:chOff x="354330" y="3780000"/>
            <a:chExt cx="4991670" cy="609120"/>
          </a:xfrm>
        </xdr:grpSpPr>
        <xdr:sp macro="" textlink="">
          <xdr:nvSpPr>
            <xdr:cNvPr id="13384" name="Shape 4"/>
            <xdr:cNvSpPr/>
          </xdr:nvSpPr>
          <xdr:spPr>
            <a:xfrm>
              <a:off x="354330" y="43891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85" name="Shape 11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86" name="Shape 2"/>
        <xdr:cNvGrpSpPr/>
      </xdr:nvGrpSpPr>
      <xdr:grpSpPr>
        <a:xfrm>
          <a:off x="352425" y="2190750"/>
          <a:ext cx="38100" cy="0"/>
          <a:chOff x="5326950" y="1684980"/>
          <a:chExt cx="4991670" cy="2095020"/>
        </a:xfrm>
      </xdr:grpSpPr>
      <xdr:grpSp>
        <xdr:nvGrpSpPr>
          <xdr:cNvPr id="13387" name="Shape 11918"/>
          <xdr:cNvGrpSpPr/>
        </xdr:nvGrpSpPr>
        <xdr:grpSpPr>
          <a:xfrm>
            <a:off x="5326950" y="1684980"/>
            <a:ext cx="4991670" cy="2095020"/>
            <a:chOff x="354330" y="3780000"/>
            <a:chExt cx="4991670" cy="2095020"/>
          </a:xfrm>
        </xdr:grpSpPr>
        <xdr:sp macro="" textlink="">
          <xdr:nvSpPr>
            <xdr:cNvPr id="13388" name="Shape 4"/>
            <xdr:cNvSpPr/>
          </xdr:nvSpPr>
          <xdr:spPr>
            <a:xfrm>
              <a:off x="354330" y="58750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89" name="Shape 11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390" name="Shape 2"/>
        <xdr:cNvGrpSpPr/>
      </xdr:nvGrpSpPr>
      <xdr:grpSpPr>
        <a:xfrm>
          <a:off x="352425" y="2190750"/>
          <a:ext cx="38100" cy="0"/>
          <a:chOff x="5326950" y="1684980"/>
          <a:chExt cx="4991670" cy="2095020"/>
        </a:xfrm>
      </xdr:grpSpPr>
      <xdr:grpSp>
        <xdr:nvGrpSpPr>
          <xdr:cNvPr id="13391" name="Shape 11920"/>
          <xdr:cNvGrpSpPr/>
        </xdr:nvGrpSpPr>
        <xdr:grpSpPr>
          <a:xfrm>
            <a:off x="5326950" y="1684980"/>
            <a:ext cx="4991670" cy="2095020"/>
            <a:chOff x="354330" y="3780000"/>
            <a:chExt cx="4991670" cy="2095020"/>
          </a:xfrm>
        </xdr:grpSpPr>
        <xdr:sp macro="" textlink="">
          <xdr:nvSpPr>
            <xdr:cNvPr id="13392" name="Shape 4"/>
            <xdr:cNvSpPr/>
          </xdr:nvSpPr>
          <xdr:spPr>
            <a:xfrm>
              <a:off x="354330" y="587502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93" name="Shape 11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394" name="Shape 2"/>
        <xdr:cNvGrpSpPr/>
      </xdr:nvGrpSpPr>
      <xdr:grpSpPr>
        <a:xfrm>
          <a:off x="2447925" y="2190750"/>
          <a:ext cx="38100" cy="0"/>
          <a:chOff x="5326950" y="3108015"/>
          <a:chExt cx="2835210" cy="671985"/>
        </a:xfrm>
      </xdr:grpSpPr>
      <xdr:grpSp>
        <xdr:nvGrpSpPr>
          <xdr:cNvPr id="13395" name="Shape 11922"/>
          <xdr:cNvGrpSpPr/>
        </xdr:nvGrpSpPr>
        <xdr:grpSpPr>
          <a:xfrm>
            <a:off x="5326950" y="3108015"/>
            <a:ext cx="2835210" cy="671985"/>
            <a:chOff x="2510790" y="3780000"/>
            <a:chExt cx="2835210" cy="671985"/>
          </a:xfrm>
        </xdr:grpSpPr>
        <xdr:sp macro="" textlink="">
          <xdr:nvSpPr>
            <xdr:cNvPr id="13396" name="Shape 4"/>
            <xdr:cNvSpPr/>
          </xdr:nvSpPr>
          <xdr:spPr>
            <a:xfrm>
              <a:off x="2510790" y="44519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397" name="Shape 11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398" name="Shape 2"/>
        <xdr:cNvGrpSpPr/>
      </xdr:nvGrpSpPr>
      <xdr:grpSpPr>
        <a:xfrm>
          <a:off x="2447925" y="2190750"/>
          <a:ext cx="38100" cy="0"/>
          <a:chOff x="5326950" y="3108015"/>
          <a:chExt cx="2835210" cy="671985"/>
        </a:xfrm>
      </xdr:grpSpPr>
      <xdr:grpSp>
        <xdr:nvGrpSpPr>
          <xdr:cNvPr id="13399" name="Shape 11924"/>
          <xdr:cNvGrpSpPr/>
        </xdr:nvGrpSpPr>
        <xdr:grpSpPr>
          <a:xfrm>
            <a:off x="5326950" y="3108015"/>
            <a:ext cx="2835210" cy="671985"/>
            <a:chOff x="2510790" y="3780000"/>
            <a:chExt cx="2835210" cy="671985"/>
          </a:xfrm>
        </xdr:grpSpPr>
        <xdr:sp macro="" textlink="">
          <xdr:nvSpPr>
            <xdr:cNvPr id="13400" name="Shape 4"/>
            <xdr:cNvSpPr/>
          </xdr:nvSpPr>
          <xdr:spPr>
            <a:xfrm>
              <a:off x="2510790" y="4451985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01" name="Shape 11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402" name="Shape 2"/>
        <xdr:cNvGrpSpPr/>
      </xdr:nvGrpSpPr>
      <xdr:grpSpPr>
        <a:xfrm>
          <a:off x="2447925" y="2190750"/>
          <a:ext cx="38100" cy="0"/>
          <a:chOff x="5326950" y="3780000"/>
          <a:chExt cx="2835210" cy="632940"/>
        </a:xfrm>
      </xdr:grpSpPr>
      <xdr:grpSp>
        <xdr:nvGrpSpPr>
          <xdr:cNvPr id="13403" name="Shape 11926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404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05" name="Shape 11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406" name="Shape 2"/>
        <xdr:cNvGrpSpPr/>
      </xdr:nvGrpSpPr>
      <xdr:grpSpPr>
        <a:xfrm>
          <a:off x="2447925" y="2190750"/>
          <a:ext cx="38100" cy="0"/>
          <a:chOff x="5326950" y="3780000"/>
          <a:chExt cx="2835210" cy="632940"/>
        </a:xfrm>
      </xdr:grpSpPr>
      <xdr:grpSp>
        <xdr:nvGrpSpPr>
          <xdr:cNvPr id="13407" name="Shape 11928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408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09" name="Shape 11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410" name="Shape 2"/>
        <xdr:cNvGrpSpPr/>
      </xdr:nvGrpSpPr>
      <xdr:grpSpPr>
        <a:xfrm>
          <a:off x="2447925" y="2190750"/>
          <a:ext cx="38100" cy="0"/>
          <a:chOff x="5326950" y="3780000"/>
          <a:chExt cx="2835210" cy="632940"/>
        </a:xfrm>
      </xdr:grpSpPr>
      <xdr:grpSp>
        <xdr:nvGrpSpPr>
          <xdr:cNvPr id="13411" name="Shape 11930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412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13" name="Shape 11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414" name="Shape 2"/>
        <xdr:cNvGrpSpPr/>
      </xdr:nvGrpSpPr>
      <xdr:grpSpPr>
        <a:xfrm>
          <a:off x="2447925" y="2190750"/>
          <a:ext cx="38100" cy="0"/>
          <a:chOff x="5326950" y="3780000"/>
          <a:chExt cx="2835210" cy="632940"/>
        </a:xfrm>
      </xdr:grpSpPr>
      <xdr:grpSp>
        <xdr:nvGrpSpPr>
          <xdr:cNvPr id="13415" name="Shape 11932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416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17" name="Shape 11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418" name="Shape 2"/>
        <xdr:cNvGrpSpPr/>
      </xdr:nvGrpSpPr>
      <xdr:grpSpPr>
        <a:xfrm>
          <a:off x="2447925" y="2190750"/>
          <a:ext cx="38100" cy="0"/>
          <a:chOff x="5326950" y="3780000"/>
          <a:chExt cx="2835210" cy="632940"/>
        </a:xfrm>
      </xdr:grpSpPr>
      <xdr:grpSp>
        <xdr:nvGrpSpPr>
          <xdr:cNvPr id="13419" name="Shape 11934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420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21" name="Shape 11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422" name="Shape 2"/>
        <xdr:cNvGrpSpPr/>
      </xdr:nvGrpSpPr>
      <xdr:grpSpPr>
        <a:xfrm>
          <a:off x="2447925" y="2190750"/>
          <a:ext cx="38100" cy="0"/>
          <a:chOff x="5326950" y="3780000"/>
          <a:chExt cx="2835210" cy="632940"/>
        </a:xfrm>
      </xdr:grpSpPr>
      <xdr:grpSp>
        <xdr:nvGrpSpPr>
          <xdr:cNvPr id="13423" name="Shape 11936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424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25" name="Shape 11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426" name="Shape 2"/>
        <xdr:cNvGrpSpPr/>
      </xdr:nvGrpSpPr>
      <xdr:grpSpPr>
        <a:xfrm>
          <a:off x="2447925" y="2190750"/>
          <a:ext cx="38100" cy="0"/>
          <a:chOff x="5326950" y="3780000"/>
          <a:chExt cx="2835210" cy="632940"/>
        </a:xfrm>
      </xdr:grpSpPr>
      <xdr:grpSp>
        <xdr:nvGrpSpPr>
          <xdr:cNvPr id="13427" name="Shape 11938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428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29" name="Shape 11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2</xdr:col>
      <xdr:colOff>0</xdr:colOff>
      <xdr:row>8</xdr:row>
      <xdr:rowOff>0</xdr:rowOff>
    </xdr:from>
    <xdr:ext cx="38100" cy="0"/>
    <xdr:grpSp>
      <xdr:nvGrpSpPr>
        <xdr:cNvPr id="13430" name="Shape 2"/>
        <xdr:cNvGrpSpPr/>
      </xdr:nvGrpSpPr>
      <xdr:grpSpPr>
        <a:xfrm>
          <a:off x="2447925" y="2190750"/>
          <a:ext cx="38100" cy="0"/>
          <a:chOff x="5326950" y="3780000"/>
          <a:chExt cx="2835210" cy="632940"/>
        </a:xfrm>
      </xdr:grpSpPr>
      <xdr:grpSp>
        <xdr:nvGrpSpPr>
          <xdr:cNvPr id="13431" name="Shape 11940"/>
          <xdr:cNvGrpSpPr/>
        </xdr:nvGrpSpPr>
        <xdr:grpSpPr>
          <a:xfrm>
            <a:off x="5326950" y="3780000"/>
            <a:ext cx="2835210" cy="632940"/>
            <a:chOff x="2510790" y="3147060"/>
            <a:chExt cx="2835210" cy="632940"/>
          </a:xfrm>
        </xdr:grpSpPr>
        <xdr:sp macro="" textlink="">
          <xdr:nvSpPr>
            <xdr:cNvPr id="13432" name="Shape 4"/>
            <xdr:cNvSpPr/>
          </xdr:nvSpPr>
          <xdr:spPr>
            <a:xfrm>
              <a:off x="251079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33" name="Shape 11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34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35" name="Shape 1194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43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37" name="Shape 11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38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39" name="Shape 1194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44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41" name="Shape 11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42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43" name="Shape 1194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44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45" name="Shape 11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46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47" name="Shape 1194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44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49" name="Shape 11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50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51" name="Shape 1195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45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53" name="Shape 11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54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55" name="Shape 1195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45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57" name="Shape 11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58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59" name="Shape 1195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46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61" name="Shape 11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62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63" name="Shape 1195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46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65" name="Shape 11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66" name="Shape 2"/>
        <xdr:cNvGrpSpPr/>
      </xdr:nvGrpSpPr>
      <xdr:grpSpPr>
        <a:xfrm>
          <a:off x="352425" y="2190750"/>
          <a:ext cx="38100" cy="0"/>
          <a:chOff x="5326950" y="3780000"/>
          <a:chExt cx="4991670" cy="251940"/>
        </a:xfrm>
      </xdr:grpSpPr>
      <xdr:grpSp>
        <xdr:nvGrpSpPr>
          <xdr:cNvPr id="13467" name="Shape 11958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13468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69" name="Shape 11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70" name="Shape 2"/>
        <xdr:cNvGrpSpPr/>
      </xdr:nvGrpSpPr>
      <xdr:grpSpPr>
        <a:xfrm>
          <a:off x="352425" y="2190750"/>
          <a:ext cx="38100" cy="0"/>
          <a:chOff x="5326950" y="3780000"/>
          <a:chExt cx="4991670" cy="251940"/>
        </a:xfrm>
      </xdr:grpSpPr>
      <xdr:grpSp>
        <xdr:nvGrpSpPr>
          <xdr:cNvPr id="13471" name="Shape 11960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13472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73" name="Shape 11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74" name="Shape 2"/>
        <xdr:cNvGrpSpPr/>
      </xdr:nvGrpSpPr>
      <xdr:grpSpPr>
        <a:xfrm>
          <a:off x="352425" y="2190750"/>
          <a:ext cx="38100" cy="0"/>
          <a:chOff x="5326950" y="3780000"/>
          <a:chExt cx="4991670" cy="251940"/>
        </a:xfrm>
      </xdr:grpSpPr>
      <xdr:grpSp>
        <xdr:nvGrpSpPr>
          <xdr:cNvPr id="13475" name="Shape 11962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13476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77" name="Shape 11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78" name="Shape 2"/>
        <xdr:cNvGrpSpPr/>
      </xdr:nvGrpSpPr>
      <xdr:grpSpPr>
        <a:xfrm>
          <a:off x="352425" y="2190750"/>
          <a:ext cx="38100" cy="0"/>
          <a:chOff x="5326950" y="3780000"/>
          <a:chExt cx="4991670" cy="251940"/>
        </a:xfrm>
      </xdr:grpSpPr>
      <xdr:grpSp>
        <xdr:nvGrpSpPr>
          <xdr:cNvPr id="13479" name="Shape 11964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13480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81" name="Shape 11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82" name="Shape 2"/>
        <xdr:cNvGrpSpPr/>
      </xdr:nvGrpSpPr>
      <xdr:grpSpPr>
        <a:xfrm>
          <a:off x="352425" y="2190750"/>
          <a:ext cx="38100" cy="0"/>
          <a:chOff x="5326950" y="3780000"/>
          <a:chExt cx="4991670" cy="251940"/>
        </a:xfrm>
      </xdr:grpSpPr>
      <xdr:grpSp>
        <xdr:nvGrpSpPr>
          <xdr:cNvPr id="13483" name="Shape 11966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13484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85" name="Shape 11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86" name="Shape 2"/>
        <xdr:cNvGrpSpPr/>
      </xdr:nvGrpSpPr>
      <xdr:grpSpPr>
        <a:xfrm>
          <a:off x="352425" y="2190750"/>
          <a:ext cx="38100" cy="0"/>
          <a:chOff x="5326950" y="3780000"/>
          <a:chExt cx="4991670" cy="251940"/>
        </a:xfrm>
      </xdr:grpSpPr>
      <xdr:grpSp>
        <xdr:nvGrpSpPr>
          <xdr:cNvPr id="13487" name="Shape 11968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13488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89" name="Shape 11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90" name="Shape 2"/>
        <xdr:cNvGrpSpPr/>
      </xdr:nvGrpSpPr>
      <xdr:grpSpPr>
        <a:xfrm>
          <a:off x="352425" y="2190750"/>
          <a:ext cx="38100" cy="0"/>
          <a:chOff x="5326950" y="3780000"/>
          <a:chExt cx="4991670" cy="251940"/>
        </a:xfrm>
      </xdr:grpSpPr>
      <xdr:grpSp>
        <xdr:nvGrpSpPr>
          <xdr:cNvPr id="13491" name="Shape 11970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13492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93" name="Shape 11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94" name="Shape 2"/>
        <xdr:cNvGrpSpPr/>
      </xdr:nvGrpSpPr>
      <xdr:grpSpPr>
        <a:xfrm>
          <a:off x="352425" y="2190750"/>
          <a:ext cx="38100" cy="0"/>
          <a:chOff x="5326950" y="3780000"/>
          <a:chExt cx="4991670" cy="251940"/>
        </a:xfrm>
      </xdr:grpSpPr>
      <xdr:grpSp>
        <xdr:nvGrpSpPr>
          <xdr:cNvPr id="13495" name="Shape 11972"/>
          <xdr:cNvGrpSpPr/>
        </xdr:nvGrpSpPr>
        <xdr:grpSpPr>
          <a:xfrm>
            <a:off x="5326950" y="3780000"/>
            <a:ext cx="4991670" cy="251940"/>
            <a:chOff x="354330" y="3528060"/>
            <a:chExt cx="4991670" cy="251940"/>
          </a:xfrm>
        </xdr:grpSpPr>
        <xdr:sp macro="" textlink="">
          <xdr:nvSpPr>
            <xdr:cNvPr id="13496" name="Shape 4"/>
            <xdr:cNvSpPr/>
          </xdr:nvSpPr>
          <xdr:spPr>
            <a:xfrm>
              <a:off x="354330" y="3528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497" name="Shape 11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498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499" name="Shape 1197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0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01" name="Shape 11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02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03" name="Shape 1197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0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05" name="Shape 11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06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07" name="Shape 1197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0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09" name="Shape 11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10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11" name="Shape 1198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1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13" name="Shape 11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14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15" name="Shape 1198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1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17" name="Shape 11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18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19" name="Shape 1198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2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21" name="Shape 11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22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23" name="Shape 1198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2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25" name="Shape 11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26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27" name="Shape 1198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2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29" name="Shape 11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30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31" name="Shape 1199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3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33" name="Shape 11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34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35" name="Shape 1199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3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37" name="Shape 11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38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39" name="Shape 1199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4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41" name="Shape 11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42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43" name="Shape 1199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4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45" name="Shape 11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46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47" name="Shape 1199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4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49" name="Shape 11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50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51" name="Shape 1200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5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53" name="Shape 12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54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55" name="Shape 1200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5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57" name="Shape 12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58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59" name="Shape 1200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6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61" name="Shape 12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62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63" name="Shape 1200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6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65" name="Shape 12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66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67" name="Shape 1200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6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69" name="Shape 12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70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71" name="Shape 1201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7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73" name="Shape 12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74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75" name="Shape 12012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76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77" name="Shape 12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78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79" name="Shape 12014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80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81" name="Shape 12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82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83" name="Shape 12016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84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85" name="Shape 12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86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87" name="Shape 12018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88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89" name="Shape 12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90" name="Shape 2"/>
        <xdr:cNvGrpSpPr/>
      </xdr:nvGrpSpPr>
      <xdr:grpSpPr>
        <a:xfrm>
          <a:off x="352425" y="2190750"/>
          <a:ext cx="38100" cy="0"/>
          <a:chOff x="5326950" y="3780000"/>
          <a:chExt cx="4991670" cy="632940"/>
        </a:xfrm>
      </xdr:grpSpPr>
      <xdr:grpSp>
        <xdr:nvGrpSpPr>
          <xdr:cNvPr id="13591" name="Shape 12020"/>
          <xdr:cNvGrpSpPr/>
        </xdr:nvGrpSpPr>
        <xdr:grpSpPr>
          <a:xfrm>
            <a:off x="5326950" y="3780000"/>
            <a:ext cx="4991670" cy="632940"/>
            <a:chOff x="354330" y="3147060"/>
            <a:chExt cx="4991670" cy="632940"/>
          </a:xfrm>
        </xdr:grpSpPr>
        <xdr:sp macro="" textlink="">
          <xdr:nvSpPr>
            <xdr:cNvPr id="13592" name="Shape 4"/>
            <xdr:cNvSpPr/>
          </xdr:nvSpPr>
          <xdr:spPr>
            <a:xfrm>
              <a:off x="354330" y="3147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93" name="Shape 12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94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595" name="Shape 1202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59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597" name="Shape 12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598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599" name="Shape 1202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60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01" name="Shape 12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02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603" name="Shape 1202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60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05" name="Shape 120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06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607" name="Shape 1202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60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09" name="Shape 120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10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611" name="Shape 1203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61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13" name="Shape 120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14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615" name="Shape 1203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61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17" name="Shape 120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18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619" name="Shape 1203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62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21" name="Shape 120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22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623" name="Shape 1203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62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25" name="Shape 120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2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27" name="Shape 1203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29" name="Shape 120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3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31" name="Shape 1204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33" name="Shape 120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3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35" name="Shape 120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37" name="Shape 120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3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39" name="Shape 120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41" name="Shape 120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4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43" name="Shape 120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45" name="Shape 120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4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47" name="Shape 120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49" name="Shape 120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5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51" name="Shape 120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53" name="Shape 120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5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55" name="Shape 120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57" name="Shape 120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5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59" name="Shape 120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61" name="Shape 120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6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63" name="Shape 120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65" name="Shape 120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6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67" name="Shape 1205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69" name="Shape 120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7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71" name="Shape 1206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73" name="Shape 120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7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75" name="Shape 1206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77" name="Shape 120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7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79" name="Shape 120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81" name="Shape 120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8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83" name="Shape 120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85" name="Shape 120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8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87" name="Shape 120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89" name="Shape 120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9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91" name="Shape 1207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93" name="Shape 120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9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95" name="Shape 1207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6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697" name="Shape 120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69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699" name="Shape 1207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01" name="Shape 120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0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03" name="Shape 1207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05" name="Shape 120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0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07" name="Shape 1207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09" name="Shape 120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1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11" name="Shape 1208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13" name="Shape 120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1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15" name="Shape 1208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17" name="Shape 120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1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19" name="Shape 1208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21" name="Shape 120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2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23" name="Shape 1208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25" name="Shape 120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2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27" name="Shape 1208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29" name="Shape 120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3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31" name="Shape 1209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33" name="Shape 120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3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35" name="Shape 1209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37" name="Shape 120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3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39" name="Shape 1209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41" name="Shape 120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4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43" name="Shape 1209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45" name="Shape 120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4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47" name="Shape 1209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49" name="Shape 120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5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51" name="Shape 1210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53" name="Shape 121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5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55" name="Shape 1210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57" name="Shape 121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5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59" name="Shape 1210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61" name="Shape 121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62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763" name="Shape 1210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76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65" name="Shape 121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66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767" name="Shape 1210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76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69" name="Shape 121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70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771" name="Shape 1211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77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73" name="Shape 121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74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775" name="Shape 12112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776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77" name="Shape 121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78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779" name="Shape 12114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780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81" name="Shape 121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82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783" name="Shape 12116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784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85" name="Shape 121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86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787" name="Shape 12118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788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89" name="Shape 121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90" name="Shape 2"/>
        <xdr:cNvGrpSpPr/>
      </xdr:nvGrpSpPr>
      <xdr:grpSpPr>
        <a:xfrm>
          <a:off x="352425" y="2190750"/>
          <a:ext cx="38100" cy="0"/>
          <a:chOff x="5326950" y="2126940"/>
          <a:chExt cx="4991670" cy="1653060"/>
        </a:xfrm>
      </xdr:grpSpPr>
      <xdr:grpSp>
        <xdr:nvGrpSpPr>
          <xdr:cNvPr id="13791" name="Shape 12120"/>
          <xdr:cNvGrpSpPr/>
        </xdr:nvGrpSpPr>
        <xdr:grpSpPr>
          <a:xfrm>
            <a:off x="5326950" y="2126940"/>
            <a:ext cx="4991670" cy="1653060"/>
            <a:chOff x="354330" y="3780000"/>
            <a:chExt cx="4991670" cy="1653060"/>
          </a:xfrm>
        </xdr:grpSpPr>
        <xdr:sp macro="" textlink="">
          <xdr:nvSpPr>
            <xdr:cNvPr id="13792" name="Shape 4"/>
            <xdr:cNvSpPr/>
          </xdr:nvSpPr>
          <xdr:spPr>
            <a:xfrm>
              <a:off x="354330" y="5433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93" name="Shape 121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9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95" name="Shape 1212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7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797" name="Shape 121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79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799" name="Shape 1212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8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01" name="Shape 121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0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803" name="Shape 1212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8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05" name="Shape 121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0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807" name="Shape 1212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8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09" name="Shape 121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1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811" name="Shape 1213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8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13" name="Shape 121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1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815" name="Shape 1213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8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17" name="Shape 121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1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819" name="Shape 1213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8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21" name="Shape 121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2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823" name="Shape 1213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82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25" name="Shape 121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2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27" name="Shape 1213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29" name="Shape 121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3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31" name="Shape 1214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33" name="Shape 121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3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35" name="Shape 1214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37" name="Shape 121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3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39" name="Shape 1214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41" name="Shape 121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4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43" name="Shape 1214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45" name="Shape 121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4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47" name="Shape 1214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49" name="Shape 121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5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51" name="Shape 1215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53" name="Shape 121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5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55" name="Shape 1215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57" name="Shape 121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5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59" name="Shape 1215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61" name="Shape 121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6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63" name="Shape 1215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65" name="Shape 121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6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67" name="Shape 1215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69" name="Shape 121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7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71" name="Shape 1216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73" name="Shape 121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7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75" name="Shape 1216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77" name="Shape 121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7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79" name="Shape 1216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81" name="Shape 121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8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83" name="Shape 1216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85" name="Shape 121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8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87" name="Shape 1216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89" name="Shape 121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9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91" name="Shape 1217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93" name="Shape 121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9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95" name="Shape 1217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8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897" name="Shape 121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89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899" name="Shape 1217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01" name="Shape 121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0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03" name="Shape 1217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05" name="Shape 121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0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07" name="Shape 1217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09" name="Shape 121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1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11" name="Shape 1218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13" name="Shape 121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1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15" name="Shape 1218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17" name="Shape 121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1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19" name="Shape 1218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21" name="Shape 121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2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23" name="Shape 1218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25" name="Shape 121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2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27" name="Shape 1218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29" name="Shape 121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3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31" name="Shape 1219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33" name="Shape 121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3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35" name="Shape 1219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37" name="Shape 121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3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39" name="Shape 1219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41" name="Shape 121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4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43" name="Shape 121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45" name="Shape 121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4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47" name="Shape 121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49" name="Shape 121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5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51" name="Shape 122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53" name="Shape 122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5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55" name="Shape 1220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57" name="Shape 122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5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3959" name="Shape 1220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39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61" name="Shape 122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6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963" name="Shape 1220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9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65" name="Shape 122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6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967" name="Shape 1220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9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69" name="Shape 122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7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971" name="Shape 1221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9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73" name="Shape 122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7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975" name="Shape 1221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9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77" name="Shape 122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7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979" name="Shape 1221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9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81" name="Shape 122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8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983" name="Shape 1221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9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85" name="Shape 122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8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987" name="Shape 1221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9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89" name="Shape 122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9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3991" name="Shape 1222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39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93" name="Shape 122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94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3995" name="Shape 1222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399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3997" name="Shape 122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3998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3999" name="Shape 1222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00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01" name="Shape 122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02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003" name="Shape 1222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00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05" name="Shape 122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06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007" name="Shape 1222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00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09" name="Shape 122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10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011" name="Shape 1223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01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13" name="Shape 122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14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015" name="Shape 1223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01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17" name="Shape 122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18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019" name="Shape 1223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02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21" name="Shape 122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22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023" name="Shape 1223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02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25" name="Shape 122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2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27" name="Shape 1223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29" name="Shape 122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3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31" name="Shape 1224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33" name="Shape 122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3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35" name="Shape 1224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37" name="Shape 122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3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39" name="Shape 1224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41" name="Shape 122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4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43" name="Shape 1224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4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45" name="Shape 122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4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47" name="Shape 1224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4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49" name="Shape 122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5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51" name="Shape 1225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5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53" name="Shape 122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5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55" name="Shape 1225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57" name="Shape 122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5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59" name="Shape 1225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61" name="Shape 122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6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63" name="Shape 1225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6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65" name="Shape 122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6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67" name="Shape 1225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6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69" name="Shape 122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7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71" name="Shape 1226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7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73" name="Shape 122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7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75" name="Shape 1226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7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77" name="Shape 122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7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79" name="Shape 1226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8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81" name="Shape 122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8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83" name="Shape 1226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8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85" name="Shape 122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8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87" name="Shape 1226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8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89" name="Shape 122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9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91" name="Shape 1227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9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93" name="Shape 122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9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95" name="Shape 1227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09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097" name="Shape 122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09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099" name="Shape 1227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0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01" name="Shape 122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0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03" name="Shape 1227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0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05" name="Shape 122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0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07" name="Shape 1227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09" name="Shape 122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1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11" name="Shape 1228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13" name="Shape 122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1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15" name="Shape 1228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17" name="Shape 122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1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19" name="Shape 1228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2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21" name="Shape 122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2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23" name="Shape 1228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2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25" name="Shape 122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2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27" name="Shape 1228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29" name="Shape 122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3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31" name="Shape 1229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33" name="Shape 122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3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35" name="Shape 1229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37" name="Shape 122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3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39" name="Shape 1229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41" name="Shape 122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4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43" name="Shape 1229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4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45" name="Shape 122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4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47" name="Shape 1229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4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49" name="Shape 122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5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51" name="Shape 1230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5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53" name="Shape 123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5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55" name="Shape 1230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57" name="Shape 123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5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159" name="Shape 1230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1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61" name="Shape 123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62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163" name="Shape 1230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16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65" name="Shape 123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66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167" name="Shape 1230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16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69" name="Shape 123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70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171" name="Shape 1231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17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73" name="Shape 123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74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175" name="Shape 1231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17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77" name="Shape 123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78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179" name="Shape 1231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18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81" name="Shape 123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82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183" name="Shape 1231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18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85" name="Shape 123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86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187" name="Shape 1231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18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89" name="Shape 123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90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191" name="Shape 1232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19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93" name="Shape 123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94" name="Shape 2"/>
        <xdr:cNvGrpSpPr/>
      </xdr:nvGrpSpPr>
      <xdr:grpSpPr>
        <a:xfrm>
          <a:off x="352425" y="2190750"/>
          <a:ext cx="38100" cy="0"/>
          <a:chOff x="5326950" y="1212540"/>
          <a:chExt cx="4991670" cy="2567460"/>
        </a:xfrm>
      </xdr:grpSpPr>
      <xdr:grpSp>
        <xdr:nvGrpSpPr>
          <xdr:cNvPr id="14195" name="Shape 12322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14196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197" name="Shape 123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19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199" name="Shape 1232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0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01" name="Shape 123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0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03" name="Shape 1232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0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05" name="Shape 123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0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07" name="Shape 1232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0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09" name="Shape 123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1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11" name="Shape 1233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1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13" name="Shape 123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1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15" name="Shape 1233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1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17" name="Shape 123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1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19" name="Shape 1233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2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21" name="Shape 123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22" name="Shape 2"/>
        <xdr:cNvGrpSpPr/>
      </xdr:nvGrpSpPr>
      <xdr:grpSpPr>
        <a:xfrm>
          <a:off x="352425" y="2190750"/>
          <a:ext cx="38100" cy="0"/>
          <a:chOff x="5326950" y="1212540"/>
          <a:chExt cx="4991670" cy="2567460"/>
        </a:xfrm>
      </xdr:grpSpPr>
      <xdr:grpSp>
        <xdr:nvGrpSpPr>
          <xdr:cNvPr id="14223" name="Shape 12336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14224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25" name="Shape 123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2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27" name="Shape 1233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2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29" name="Shape 123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3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31" name="Shape 1234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3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33" name="Shape 123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3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35" name="Shape 123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37" name="Shape 123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3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39" name="Shape 123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41" name="Shape 123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4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43" name="Shape 123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45" name="Shape 123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4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47" name="Shape 123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49" name="Shape 123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5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51" name="Shape 123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53" name="Shape 123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5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55" name="Shape 123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57" name="Shape 123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5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59" name="Shape 123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61" name="Shape 123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6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63" name="Shape 123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65" name="Shape 123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6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67" name="Shape 1235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69" name="Shape 123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7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71" name="Shape 1236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73" name="Shape 123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7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75" name="Shape 1236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77" name="Shape 123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7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79" name="Shape 123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81" name="Shape 123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8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83" name="Shape 123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85" name="Shape 123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8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87" name="Shape 123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89" name="Shape 123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9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91" name="Shape 1237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93" name="Shape 123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9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295" name="Shape 1237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2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297" name="Shape 123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29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299" name="Shape 1237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01" name="Shape 123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0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03" name="Shape 1237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05" name="Shape 123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0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07" name="Shape 1237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09" name="Shape 123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1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11" name="Shape 1238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13" name="Shape 123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1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15" name="Shape 1238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17" name="Shape 123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1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19" name="Shape 1238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21" name="Shape 123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2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23" name="Shape 1238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25" name="Shape 123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2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27" name="Shape 1238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29" name="Shape 123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3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31" name="Shape 1239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33" name="Shape 123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3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35" name="Shape 1239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37" name="Shape 123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3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39" name="Shape 1239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41" name="Shape 123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4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43" name="Shape 123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45" name="Shape 123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4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47" name="Shape 123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49" name="Shape 123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5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51" name="Shape 124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53" name="Shape 124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5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55" name="Shape 1240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57" name="Shape 124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5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59" name="Shape 1240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61" name="Shape 124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6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63" name="Shape 1240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65" name="Shape 124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6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67" name="Shape 1240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69" name="Shape 124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7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71" name="Shape 1241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73" name="Shape 124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7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75" name="Shape 1241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77" name="Shape 124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7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79" name="Shape 1241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81" name="Shape 124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8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83" name="Shape 1241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85" name="Shape 124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8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87" name="Shape 1241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89" name="Shape 124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9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91" name="Shape 1242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93" name="Shape 124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9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95" name="Shape 1242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3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397" name="Shape 124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39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399" name="Shape 1242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01" name="Shape 124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0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03" name="Shape 1242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05" name="Shape 124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0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07" name="Shape 1242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09" name="Shape 124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1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11" name="Shape 1243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13" name="Shape 124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1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15" name="Shape 1243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17" name="Shape 124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1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19" name="Shape 1243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21" name="Shape 124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2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23" name="Shape 1243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25" name="Shape 124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2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27" name="Shape 1243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29" name="Shape 124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3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31" name="Shape 1244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4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33" name="Shape 124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3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35" name="Shape 124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37" name="Shape 124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3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39" name="Shape 124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41" name="Shape 124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4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43" name="Shape 124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45" name="Shape 124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4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47" name="Shape 124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49" name="Shape 124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5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51" name="Shape 124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53" name="Shape 124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5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55" name="Shape 124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57" name="Shape 124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5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59" name="Shape 124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61" name="Shape 124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6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63" name="Shape 124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65" name="Shape 124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6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67" name="Shape 1245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6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69" name="Shape 124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7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71" name="Shape 1246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7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73" name="Shape 124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7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75" name="Shape 1246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7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77" name="Shape 124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7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79" name="Shape 1246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8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81" name="Shape 124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8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83" name="Shape 1246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8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85" name="Shape 124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8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87" name="Shape 1246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8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89" name="Shape 124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9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91" name="Shape 1247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9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93" name="Shape 124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9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495" name="Shape 1247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49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497" name="Shape 124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49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499" name="Shape 1247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01" name="Shape 124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0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03" name="Shape 1247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05" name="Shape 124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0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07" name="Shape 1247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09" name="Shape 124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1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11" name="Shape 1248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13" name="Shape 124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1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15" name="Shape 1248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17" name="Shape 124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1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19" name="Shape 1248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21" name="Shape 124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2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23" name="Shape 1248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25" name="Shape 124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2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27" name="Shape 1248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29" name="Shape 124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3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31" name="Shape 1249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33" name="Shape 124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3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35" name="Shape 1249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3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37" name="Shape 124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3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39" name="Shape 1249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4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41" name="Shape 124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4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43" name="Shape 1249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4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45" name="Shape 124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4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47" name="Shape 1249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4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49" name="Shape 124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5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51" name="Shape 1250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5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53" name="Shape 125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5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55" name="Shape 1250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5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57" name="Shape 125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5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59" name="Shape 1250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6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61" name="Shape 125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6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63" name="Shape 1250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6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65" name="Shape 125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6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67" name="Shape 1250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6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69" name="Shape 125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7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71" name="Shape 1251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7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73" name="Shape 125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7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75" name="Shape 1251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7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77" name="Shape 125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7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79" name="Shape 1251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8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81" name="Shape 125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8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83" name="Shape 1251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8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85" name="Shape 125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8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87" name="Shape 1251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8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89" name="Shape 125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9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91" name="Shape 1252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9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93" name="Shape 125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9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95" name="Shape 1252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59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597" name="Shape 125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59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599" name="Shape 1252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0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01" name="Shape 125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0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603" name="Shape 1252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0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05" name="Shape 125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0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607" name="Shape 1252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0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09" name="Shape 125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1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611" name="Shape 1253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1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13" name="Shape 125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14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615" name="Shape 12532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16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17" name="Shape 125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18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619" name="Shape 12534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20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21" name="Shape 125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22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623" name="Shape 12536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24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25" name="Shape 125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26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627" name="Shape 12538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28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29" name="Shape 125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30" name="Shape 2"/>
        <xdr:cNvGrpSpPr/>
      </xdr:nvGrpSpPr>
      <xdr:grpSpPr>
        <a:xfrm>
          <a:off x="352425" y="2190750"/>
          <a:ext cx="38100" cy="0"/>
          <a:chOff x="5326950" y="2507940"/>
          <a:chExt cx="4991670" cy="1272060"/>
        </a:xfrm>
      </xdr:grpSpPr>
      <xdr:grpSp>
        <xdr:nvGrpSpPr>
          <xdr:cNvPr id="14631" name="Shape 12540"/>
          <xdr:cNvGrpSpPr/>
        </xdr:nvGrpSpPr>
        <xdr:grpSpPr>
          <a:xfrm>
            <a:off x="5326950" y="2507940"/>
            <a:ext cx="4991670" cy="1272060"/>
            <a:chOff x="354330" y="3780000"/>
            <a:chExt cx="4991670" cy="1272060"/>
          </a:xfrm>
        </xdr:grpSpPr>
        <xdr:sp macro="" textlink="">
          <xdr:nvSpPr>
            <xdr:cNvPr id="14632" name="Shape 4"/>
            <xdr:cNvSpPr/>
          </xdr:nvSpPr>
          <xdr:spPr>
            <a:xfrm>
              <a:off x="354330" y="5052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33" name="Shape 125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3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635" name="Shape 1254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63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37" name="Shape 125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3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639" name="Shape 1254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64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41" name="Shape 125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4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643" name="Shape 1254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64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45" name="Shape 125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46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647" name="Shape 12548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648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49" name="Shape 125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50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651" name="Shape 12550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652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53" name="Shape 125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54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655" name="Shape 12552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656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57" name="Shape 125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58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659" name="Shape 12554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660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61" name="Shape 125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62" name="Shape 2"/>
        <xdr:cNvGrpSpPr/>
      </xdr:nvGrpSpPr>
      <xdr:grpSpPr>
        <a:xfrm>
          <a:off x="352425" y="2190750"/>
          <a:ext cx="38100" cy="0"/>
          <a:chOff x="5326950" y="2317440"/>
          <a:chExt cx="4991670" cy="1462560"/>
        </a:xfrm>
      </xdr:grpSpPr>
      <xdr:grpSp>
        <xdr:nvGrpSpPr>
          <xdr:cNvPr id="14663" name="Shape 12556"/>
          <xdr:cNvGrpSpPr/>
        </xdr:nvGrpSpPr>
        <xdr:grpSpPr>
          <a:xfrm>
            <a:off x="5326950" y="2317440"/>
            <a:ext cx="4991670" cy="1462560"/>
            <a:chOff x="354330" y="3780000"/>
            <a:chExt cx="4991670" cy="1462560"/>
          </a:xfrm>
        </xdr:grpSpPr>
        <xdr:sp macro="" textlink="">
          <xdr:nvSpPr>
            <xdr:cNvPr id="14664" name="Shape 4"/>
            <xdr:cNvSpPr/>
          </xdr:nvSpPr>
          <xdr:spPr>
            <a:xfrm>
              <a:off x="354330" y="5242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65" name="Shape 125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66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667" name="Shape 1255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66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69" name="Shape 125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70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671" name="Shape 1256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67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73" name="Shape 125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74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675" name="Shape 1256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67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77" name="Shape 125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78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679" name="Shape 1256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68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81" name="Shape 125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82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683" name="Shape 1256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68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85" name="Shape 125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86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687" name="Shape 1256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68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89" name="Shape 125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90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691" name="Shape 1257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69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93" name="Shape 125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94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695" name="Shape 1257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69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697" name="Shape 125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69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699" name="Shape 1257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0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01" name="Shape 125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0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03" name="Shape 1257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0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05" name="Shape 125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0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07" name="Shape 1257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09" name="Shape 125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1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11" name="Shape 1258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13" name="Shape 125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1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15" name="Shape 1258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17" name="Shape 125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1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19" name="Shape 1258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2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21" name="Shape 125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2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23" name="Shape 1258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2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25" name="Shape 125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2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27" name="Shape 1258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29" name="Shape 125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3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31" name="Shape 1259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33" name="Shape 125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3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35" name="Shape 1259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3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37" name="Shape 125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3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39" name="Shape 1259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4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41" name="Shape 125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4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43" name="Shape 1259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4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45" name="Shape 125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4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47" name="Shape 1259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4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49" name="Shape 125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5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51" name="Shape 1260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5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53" name="Shape 126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5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55" name="Shape 1260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5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57" name="Shape 126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5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59" name="Shape 1260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6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61" name="Shape 126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6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63" name="Shape 1260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6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65" name="Shape 126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6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67" name="Shape 1260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6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69" name="Shape 126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7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71" name="Shape 1261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7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73" name="Shape 126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7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75" name="Shape 1261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7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77" name="Shape 126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7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79" name="Shape 1261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8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81" name="Shape 126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8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83" name="Shape 1261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8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85" name="Shape 126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8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87" name="Shape 1261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8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89" name="Shape 126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9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91" name="Shape 1262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9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93" name="Shape 126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9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95" name="Shape 1262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79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797" name="Shape 126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79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799" name="Shape 1262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0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01" name="Shape 126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0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803" name="Shape 1262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0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05" name="Shape 126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0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807" name="Shape 1262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0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09" name="Shape 126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1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811" name="Shape 1263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1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13" name="Shape 126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14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815" name="Shape 12632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16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17" name="Shape 126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18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819" name="Shape 12634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20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21" name="Shape 126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22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823" name="Shape 12636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24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25" name="Shape 126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26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827" name="Shape 12638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28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29" name="Shape 126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30" name="Shape 2"/>
        <xdr:cNvGrpSpPr/>
      </xdr:nvGrpSpPr>
      <xdr:grpSpPr>
        <a:xfrm>
          <a:off x="352425" y="2190750"/>
          <a:ext cx="38100" cy="0"/>
          <a:chOff x="5326950" y="2888940"/>
          <a:chExt cx="4991670" cy="891060"/>
        </a:xfrm>
      </xdr:grpSpPr>
      <xdr:grpSp>
        <xdr:nvGrpSpPr>
          <xdr:cNvPr id="14831" name="Shape 12640"/>
          <xdr:cNvGrpSpPr/>
        </xdr:nvGrpSpPr>
        <xdr:grpSpPr>
          <a:xfrm>
            <a:off x="5326950" y="2888940"/>
            <a:ext cx="4991670" cy="891060"/>
            <a:chOff x="354330" y="3780000"/>
            <a:chExt cx="4991670" cy="891060"/>
          </a:xfrm>
        </xdr:grpSpPr>
        <xdr:sp macro="" textlink="">
          <xdr:nvSpPr>
            <xdr:cNvPr id="14832" name="Shape 4"/>
            <xdr:cNvSpPr/>
          </xdr:nvSpPr>
          <xdr:spPr>
            <a:xfrm>
              <a:off x="354330" y="46710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33" name="Shape 126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34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835" name="Shape 1264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83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37" name="Shape 126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38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839" name="Shape 1264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84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41" name="Shape 126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42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843" name="Shape 1264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84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45" name="Shape 126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46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847" name="Shape 12648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848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49" name="Shape 126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50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851" name="Shape 12650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852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53" name="Shape 126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54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855" name="Shape 12652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856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57" name="Shape 126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58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859" name="Shape 12654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860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61" name="Shape 126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62" name="Shape 2"/>
        <xdr:cNvGrpSpPr/>
      </xdr:nvGrpSpPr>
      <xdr:grpSpPr>
        <a:xfrm>
          <a:off x="352425" y="2190750"/>
          <a:ext cx="38100" cy="0"/>
          <a:chOff x="5326950" y="2698440"/>
          <a:chExt cx="4991670" cy="1081560"/>
        </a:xfrm>
      </xdr:grpSpPr>
      <xdr:grpSp>
        <xdr:nvGrpSpPr>
          <xdr:cNvPr id="14863" name="Shape 12656"/>
          <xdr:cNvGrpSpPr/>
        </xdr:nvGrpSpPr>
        <xdr:grpSpPr>
          <a:xfrm>
            <a:off x="5326950" y="2698440"/>
            <a:ext cx="4991670" cy="1081560"/>
            <a:chOff x="354330" y="3780000"/>
            <a:chExt cx="4991670" cy="1081560"/>
          </a:xfrm>
        </xdr:grpSpPr>
        <xdr:sp macro="" textlink="">
          <xdr:nvSpPr>
            <xdr:cNvPr id="14864" name="Shape 4"/>
            <xdr:cNvSpPr/>
          </xdr:nvSpPr>
          <xdr:spPr>
            <a:xfrm>
              <a:off x="354330" y="48615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65" name="Shape 126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66" name="Shape 2"/>
        <xdr:cNvGrpSpPr/>
      </xdr:nvGrpSpPr>
      <xdr:grpSpPr>
        <a:xfrm>
          <a:off x="352425" y="2190750"/>
          <a:ext cx="38100" cy="0"/>
          <a:chOff x="5326950" y="1212540"/>
          <a:chExt cx="4991670" cy="2567460"/>
        </a:xfrm>
      </xdr:grpSpPr>
      <xdr:grpSp>
        <xdr:nvGrpSpPr>
          <xdr:cNvPr id="14867" name="Shape 12658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14868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69" name="Shape 126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70" name="Shape 2"/>
        <xdr:cNvGrpSpPr/>
      </xdr:nvGrpSpPr>
      <xdr:grpSpPr>
        <a:xfrm>
          <a:off x="352425" y="2190750"/>
          <a:ext cx="38100" cy="0"/>
          <a:chOff x="5326950" y="1212540"/>
          <a:chExt cx="4991670" cy="2567460"/>
        </a:xfrm>
      </xdr:grpSpPr>
      <xdr:grpSp>
        <xdr:nvGrpSpPr>
          <xdr:cNvPr id="14871" name="Shape 12660"/>
          <xdr:cNvGrpSpPr/>
        </xdr:nvGrpSpPr>
        <xdr:grpSpPr>
          <a:xfrm>
            <a:off x="5326950" y="1212540"/>
            <a:ext cx="4991670" cy="2567460"/>
            <a:chOff x="354330" y="3780000"/>
            <a:chExt cx="4991670" cy="2567460"/>
          </a:xfrm>
        </xdr:grpSpPr>
        <xdr:sp macro="" textlink="">
          <xdr:nvSpPr>
            <xdr:cNvPr id="14872" name="Shape 4"/>
            <xdr:cNvSpPr/>
          </xdr:nvSpPr>
          <xdr:spPr>
            <a:xfrm>
              <a:off x="354330" y="63474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73" name="Shape 126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sq" cmpd="sng">
              <a:solidFill>
                <a:srgbClr val="3C3C3C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74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875" name="Shape 1266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87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77" name="Shape 126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78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879" name="Shape 1266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88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81" name="Shape 126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82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883" name="Shape 1266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88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85" name="Shape 126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86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887" name="Shape 1266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88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89" name="Shape 126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90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891" name="Shape 1267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89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93" name="Shape 126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94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895" name="Shape 1267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89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897" name="Shape 126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898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899" name="Shape 1267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0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01" name="Shape 126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02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03" name="Shape 1267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0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05" name="Shape 126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06" name="Shape 2"/>
        <xdr:cNvGrpSpPr/>
      </xdr:nvGrpSpPr>
      <xdr:grpSpPr>
        <a:xfrm>
          <a:off x="352425" y="2190750"/>
          <a:ext cx="38100" cy="0"/>
          <a:chOff x="5326950" y="3780000"/>
          <a:chExt cx="4991670" cy="709140"/>
        </a:xfrm>
      </xdr:grpSpPr>
      <xdr:grpSp>
        <xdr:nvGrpSpPr>
          <xdr:cNvPr id="14907" name="Shape 12678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4908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09" name="Shape 126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10" name="Shape 2"/>
        <xdr:cNvGrpSpPr/>
      </xdr:nvGrpSpPr>
      <xdr:grpSpPr>
        <a:xfrm>
          <a:off x="352425" y="2190750"/>
          <a:ext cx="38100" cy="0"/>
          <a:chOff x="5326950" y="3780000"/>
          <a:chExt cx="4991670" cy="709140"/>
        </a:xfrm>
      </xdr:grpSpPr>
      <xdr:grpSp>
        <xdr:nvGrpSpPr>
          <xdr:cNvPr id="14911" name="Shape 12680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4912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13" name="Shape 126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14" name="Shape 2"/>
        <xdr:cNvGrpSpPr/>
      </xdr:nvGrpSpPr>
      <xdr:grpSpPr>
        <a:xfrm>
          <a:off x="352425" y="2190750"/>
          <a:ext cx="38100" cy="0"/>
          <a:chOff x="5326950" y="3780000"/>
          <a:chExt cx="4991670" cy="709140"/>
        </a:xfrm>
      </xdr:grpSpPr>
      <xdr:grpSp>
        <xdr:nvGrpSpPr>
          <xdr:cNvPr id="14915" name="Shape 12682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4916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17" name="Shape 126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18" name="Shape 2"/>
        <xdr:cNvGrpSpPr/>
      </xdr:nvGrpSpPr>
      <xdr:grpSpPr>
        <a:xfrm>
          <a:off x="352425" y="2190750"/>
          <a:ext cx="38100" cy="0"/>
          <a:chOff x="5326950" y="3780000"/>
          <a:chExt cx="4991670" cy="709140"/>
        </a:xfrm>
      </xdr:grpSpPr>
      <xdr:grpSp>
        <xdr:nvGrpSpPr>
          <xdr:cNvPr id="14919" name="Shape 12684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4920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21" name="Shape 126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22" name="Shape 2"/>
        <xdr:cNvGrpSpPr/>
      </xdr:nvGrpSpPr>
      <xdr:grpSpPr>
        <a:xfrm>
          <a:off x="352425" y="2190750"/>
          <a:ext cx="38100" cy="0"/>
          <a:chOff x="5326950" y="3780000"/>
          <a:chExt cx="4991670" cy="709140"/>
        </a:xfrm>
      </xdr:grpSpPr>
      <xdr:grpSp>
        <xdr:nvGrpSpPr>
          <xdr:cNvPr id="14923" name="Shape 12686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4924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25" name="Shape 126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26" name="Shape 2"/>
        <xdr:cNvGrpSpPr/>
      </xdr:nvGrpSpPr>
      <xdr:grpSpPr>
        <a:xfrm>
          <a:off x="352425" y="2190750"/>
          <a:ext cx="38100" cy="0"/>
          <a:chOff x="5326950" y="3780000"/>
          <a:chExt cx="4991670" cy="709140"/>
        </a:xfrm>
      </xdr:grpSpPr>
      <xdr:grpSp>
        <xdr:nvGrpSpPr>
          <xdr:cNvPr id="14927" name="Shape 12688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4928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29" name="Shape 126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30" name="Shape 2"/>
        <xdr:cNvGrpSpPr/>
      </xdr:nvGrpSpPr>
      <xdr:grpSpPr>
        <a:xfrm>
          <a:off x="352425" y="2190750"/>
          <a:ext cx="38100" cy="0"/>
          <a:chOff x="5326950" y="3780000"/>
          <a:chExt cx="4991670" cy="709140"/>
        </a:xfrm>
      </xdr:grpSpPr>
      <xdr:grpSp>
        <xdr:nvGrpSpPr>
          <xdr:cNvPr id="14931" name="Shape 12690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4932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33" name="Shape 126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34" name="Shape 2"/>
        <xdr:cNvGrpSpPr/>
      </xdr:nvGrpSpPr>
      <xdr:grpSpPr>
        <a:xfrm>
          <a:off x="352425" y="2190750"/>
          <a:ext cx="38100" cy="0"/>
          <a:chOff x="5326950" y="3780000"/>
          <a:chExt cx="4991670" cy="709140"/>
        </a:xfrm>
      </xdr:grpSpPr>
      <xdr:grpSp>
        <xdr:nvGrpSpPr>
          <xdr:cNvPr id="14935" name="Shape 12692"/>
          <xdr:cNvGrpSpPr/>
        </xdr:nvGrpSpPr>
        <xdr:grpSpPr>
          <a:xfrm>
            <a:off x="5326950" y="3780000"/>
            <a:ext cx="4991670" cy="709140"/>
            <a:chOff x="354330" y="3070860"/>
            <a:chExt cx="4991670" cy="709140"/>
          </a:xfrm>
        </xdr:grpSpPr>
        <xdr:sp macro="" textlink="">
          <xdr:nvSpPr>
            <xdr:cNvPr id="14936" name="Shape 4"/>
            <xdr:cNvSpPr/>
          </xdr:nvSpPr>
          <xdr:spPr>
            <a:xfrm>
              <a:off x="354330" y="3070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37" name="Shape 126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38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39" name="Shape 1269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4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41" name="Shape 126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42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43" name="Shape 1269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4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45" name="Shape 126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46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47" name="Shape 1269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4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49" name="Shape 126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50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51" name="Shape 1270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5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53" name="Shape 127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54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55" name="Shape 1270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5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57" name="Shape 127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58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59" name="Shape 1270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6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61" name="Shape 127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62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63" name="Shape 1270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6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65" name="Shape 127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66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67" name="Shape 1270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6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69" name="Shape 127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70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71" name="Shape 1271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7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73" name="Shape 127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74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75" name="Shape 1271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7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77" name="Shape 127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78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79" name="Shape 1271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8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81" name="Shape 127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82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83" name="Shape 1271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8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85" name="Shape 127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86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87" name="Shape 1271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8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89" name="Shape 127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90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91" name="Shape 1272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9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93" name="Shape 127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94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95" name="Shape 1272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499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4997" name="Shape 127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4998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4999" name="Shape 1272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0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01" name="Shape 127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02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5003" name="Shape 1272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0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05" name="Shape 127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06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5007" name="Shape 1272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0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09" name="Shape 127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10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5011" name="Shape 1273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1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13" name="Shape 127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14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5015" name="Shape 12732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16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17" name="Shape 127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18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5019" name="Shape 12734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20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21" name="Shape 127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22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5023" name="Shape 12736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24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25" name="Shape 127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26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5027" name="Shape 12738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28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29" name="Shape 127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30" name="Shape 2"/>
        <xdr:cNvGrpSpPr/>
      </xdr:nvGrpSpPr>
      <xdr:grpSpPr>
        <a:xfrm>
          <a:off x="352425" y="2190750"/>
          <a:ext cx="38100" cy="0"/>
          <a:chOff x="5326950" y="3780000"/>
          <a:chExt cx="4991670" cy="899640"/>
        </a:xfrm>
      </xdr:grpSpPr>
      <xdr:grpSp>
        <xdr:nvGrpSpPr>
          <xdr:cNvPr id="15031" name="Shape 12740"/>
          <xdr:cNvGrpSpPr/>
        </xdr:nvGrpSpPr>
        <xdr:grpSpPr>
          <a:xfrm>
            <a:off x="5326950" y="3780000"/>
            <a:ext cx="4991670" cy="899640"/>
            <a:chOff x="354330" y="2880360"/>
            <a:chExt cx="4991670" cy="899640"/>
          </a:xfrm>
        </xdr:grpSpPr>
        <xdr:sp macro="" textlink="">
          <xdr:nvSpPr>
            <xdr:cNvPr id="15032" name="Shape 4"/>
            <xdr:cNvSpPr/>
          </xdr:nvSpPr>
          <xdr:spPr>
            <a:xfrm>
              <a:off x="354330" y="2880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33" name="Shape 127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34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035" name="Shape 1274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03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37" name="Shape 127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38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039" name="Shape 1274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04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41" name="Shape 127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42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043" name="Shape 1274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04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45" name="Shape 127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46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047" name="Shape 1274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04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49" name="Shape 127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50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051" name="Shape 1275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05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53" name="Shape 127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54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055" name="Shape 1275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05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57" name="Shape 127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58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059" name="Shape 1275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06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61" name="Shape 127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62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063" name="Shape 1275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06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65" name="Shape 127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6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67" name="Shape 1275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0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69" name="Shape 127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7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71" name="Shape 1276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0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73" name="Shape 127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7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75" name="Shape 1276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0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77" name="Shape 127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7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79" name="Shape 1276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0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81" name="Shape 127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8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83" name="Shape 1276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0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85" name="Shape 127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8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87" name="Shape 1276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0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89" name="Shape 127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9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91" name="Shape 1277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0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93" name="Shape 127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9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95" name="Shape 1277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0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097" name="Shape 127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09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099" name="Shape 1277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01" name="Shape 127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0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03" name="Shape 1277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05" name="Shape 127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0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07" name="Shape 1277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09" name="Shape 127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1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11" name="Shape 1278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13" name="Shape 127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1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15" name="Shape 1278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17" name="Shape 127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1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19" name="Shape 1278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21" name="Shape 127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2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23" name="Shape 1278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25" name="Shape 127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2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27" name="Shape 1278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29" name="Shape 127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3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31" name="Shape 1279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33" name="Shape 127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3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35" name="Shape 1279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37" name="Shape 127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3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39" name="Shape 1279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41" name="Shape 127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4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43" name="Shape 1279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45" name="Shape 127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4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47" name="Shape 1279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49" name="Shape 127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5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51" name="Shape 1280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53" name="Shape 128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5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55" name="Shape 1280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57" name="Shape 128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5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59" name="Shape 1280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61" name="Shape 128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6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63" name="Shape 1280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65" name="Shape 128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6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67" name="Shape 1280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6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69" name="Shape 128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7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71" name="Shape 1281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7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73" name="Shape 128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7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75" name="Shape 1281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7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77" name="Shape 128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7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79" name="Shape 1281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8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81" name="Shape 128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8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83" name="Shape 1281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8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85" name="Shape 128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8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87" name="Shape 1281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8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89" name="Shape 128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9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91" name="Shape 1282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9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93" name="Shape 128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9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95" name="Shape 1282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19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197" name="Shape 128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19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199" name="Shape 1282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0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01" name="Shape 128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02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203" name="Shape 1282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20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05" name="Shape 128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06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207" name="Shape 1282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20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09" name="Shape 128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10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211" name="Shape 1283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21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13" name="Shape 128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14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215" name="Shape 12832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216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17" name="Shape 128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18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219" name="Shape 12834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220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21" name="Shape 128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22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223" name="Shape 12836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224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25" name="Shape 128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26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227" name="Shape 12838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228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29" name="Shape 128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30" name="Shape 2"/>
        <xdr:cNvGrpSpPr/>
      </xdr:nvGrpSpPr>
      <xdr:grpSpPr>
        <a:xfrm>
          <a:off x="352425" y="2190750"/>
          <a:ext cx="38100" cy="0"/>
          <a:chOff x="5326950" y="2584140"/>
          <a:chExt cx="4991670" cy="1195860"/>
        </a:xfrm>
      </xdr:grpSpPr>
      <xdr:grpSp>
        <xdr:nvGrpSpPr>
          <xdr:cNvPr id="15231" name="Shape 12840"/>
          <xdr:cNvGrpSpPr/>
        </xdr:nvGrpSpPr>
        <xdr:grpSpPr>
          <a:xfrm>
            <a:off x="5326950" y="2584140"/>
            <a:ext cx="4991670" cy="1195860"/>
            <a:chOff x="354330" y="3780000"/>
            <a:chExt cx="4991670" cy="1195860"/>
          </a:xfrm>
        </xdr:grpSpPr>
        <xdr:sp macro="" textlink="">
          <xdr:nvSpPr>
            <xdr:cNvPr id="15232" name="Shape 4"/>
            <xdr:cNvSpPr/>
          </xdr:nvSpPr>
          <xdr:spPr>
            <a:xfrm>
              <a:off x="354330" y="4975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33" name="Shape 128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3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235" name="Shape 1284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3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37" name="Shape 128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3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239" name="Shape 1284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4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41" name="Shape 128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4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243" name="Shape 1284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4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45" name="Shape 128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4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247" name="Shape 1284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4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49" name="Shape 128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5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251" name="Shape 1285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5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53" name="Shape 128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5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255" name="Shape 1285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5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57" name="Shape 128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5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259" name="Shape 1285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6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61" name="Shape 128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6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263" name="Shape 1285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26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65" name="Shape 128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66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67" name="Shape 1285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2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69" name="Shape 128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70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71" name="Shape 1286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2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73" name="Shape 128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74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75" name="Shape 1286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2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77" name="Shape 128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78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79" name="Shape 1286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2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81" name="Shape 128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82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83" name="Shape 1286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2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85" name="Shape 128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86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87" name="Shape 1286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2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89" name="Shape 128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90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91" name="Shape 1287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2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93" name="Shape 128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94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95" name="Shape 1287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2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297" name="Shape 128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298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299" name="Shape 1287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01" name="Shape 128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02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03" name="Shape 1287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0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05" name="Shape 128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06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07" name="Shape 1287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0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09" name="Shape 128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10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11" name="Shape 1288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1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13" name="Shape 128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14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15" name="Shape 1288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1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17" name="Shape 128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18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19" name="Shape 1288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2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21" name="Shape 128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22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23" name="Shape 1288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2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25" name="Shape 128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26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27" name="Shape 1288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2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29" name="Shape 128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30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31" name="Shape 1289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3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33" name="Shape 128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34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35" name="Shape 1289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3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37" name="Shape 128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38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39" name="Shape 1289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4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41" name="Shape 128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42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43" name="Shape 1289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4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45" name="Shape 128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46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47" name="Shape 1289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4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49" name="Shape 128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50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51" name="Shape 1290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5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53" name="Shape 129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54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55" name="Shape 1290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5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57" name="Shape 129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58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59" name="Shape 1290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6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61" name="Shape 129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62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63" name="Shape 1290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6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65" name="Shape 129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66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67" name="Shape 1290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6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69" name="Shape 129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70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71" name="Shape 1291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7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73" name="Shape 129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74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75" name="Shape 1291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7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77" name="Shape 129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78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79" name="Shape 1291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8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81" name="Shape 129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82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83" name="Shape 12916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84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85" name="Shape 129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86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87" name="Shape 12918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88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89" name="Shape 129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90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91" name="Shape 12920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92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93" name="Shape 129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94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95" name="Shape 12922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396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397" name="Shape 129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398" name="Shape 2"/>
        <xdr:cNvGrpSpPr/>
      </xdr:nvGrpSpPr>
      <xdr:grpSpPr>
        <a:xfrm>
          <a:off x="352425" y="2190750"/>
          <a:ext cx="38100" cy="0"/>
          <a:chOff x="5326950" y="2965140"/>
          <a:chExt cx="4991670" cy="814860"/>
        </a:xfrm>
      </xdr:grpSpPr>
      <xdr:grpSp>
        <xdr:nvGrpSpPr>
          <xdr:cNvPr id="15399" name="Shape 12924"/>
          <xdr:cNvGrpSpPr/>
        </xdr:nvGrpSpPr>
        <xdr:grpSpPr>
          <a:xfrm>
            <a:off x="5326950" y="2965140"/>
            <a:ext cx="4991670" cy="814860"/>
            <a:chOff x="354330" y="3780000"/>
            <a:chExt cx="4991670" cy="814860"/>
          </a:xfrm>
        </xdr:grpSpPr>
        <xdr:sp macro="" textlink="">
          <xdr:nvSpPr>
            <xdr:cNvPr id="15400" name="Shape 4"/>
            <xdr:cNvSpPr/>
          </xdr:nvSpPr>
          <xdr:spPr>
            <a:xfrm>
              <a:off x="354330" y="4594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01" name="Shape 129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0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403" name="Shape 1292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40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05" name="Shape 1292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0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407" name="Shape 1292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40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09" name="Shape 1292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1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411" name="Shape 1293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41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13" name="Shape 1293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14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415" name="Shape 12932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416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17" name="Shape 1293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18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419" name="Shape 12934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420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21" name="Shape 1293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22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423" name="Shape 12936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424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25" name="Shape 1293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26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427" name="Shape 12938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428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29" name="Shape 1293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30" name="Shape 2"/>
        <xdr:cNvGrpSpPr/>
      </xdr:nvGrpSpPr>
      <xdr:grpSpPr>
        <a:xfrm>
          <a:off x="352425" y="2190750"/>
          <a:ext cx="38100" cy="0"/>
          <a:chOff x="5326950" y="2774640"/>
          <a:chExt cx="4991670" cy="1005360"/>
        </a:xfrm>
      </xdr:grpSpPr>
      <xdr:grpSp>
        <xdr:nvGrpSpPr>
          <xdr:cNvPr id="15431" name="Shape 12940"/>
          <xdr:cNvGrpSpPr/>
        </xdr:nvGrpSpPr>
        <xdr:grpSpPr>
          <a:xfrm>
            <a:off x="5326950" y="2774640"/>
            <a:ext cx="4991670" cy="1005360"/>
            <a:chOff x="354330" y="3780000"/>
            <a:chExt cx="4991670" cy="1005360"/>
          </a:xfrm>
        </xdr:grpSpPr>
        <xdr:sp macro="" textlink="">
          <xdr:nvSpPr>
            <xdr:cNvPr id="15432" name="Shape 4"/>
            <xdr:cNvSpPr/>
          </xdr:nvSpPr>
          <xdr:spPr>
            <a:xfrm>
              <a:off x="354330" y="4785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33" name="Shape 1294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34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435" name="Shape 1294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43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37" name="Shape 1294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38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439" name="Shape 1294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44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41" name="Shape 1294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42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443" name="Shape 1294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44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45" name="Shape 1294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46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447" name="Shape 12948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448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49" name="Shape 1294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50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451" name="Shape 12950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452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53" name="Shape 1295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54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455" name="Shape 12952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456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57" name="Shape 1295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58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459" name="Shape 1295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46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61" name="Shape 1295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62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463" name="Shape 12956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464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65" name="Shape 1295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66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67" name="Shape 1295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4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69" name="Shape 1295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70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71" name="Shape 1296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4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73" name="Shape 1296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74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75" name="Shape 1296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4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77" name="Shape 1296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78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79" name="Shape 1296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4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81" name="Shape 1296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82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83" name="Shape 1296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4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85" name="Shape 1296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86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87" name="Shape 1296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4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89" name="Shape 1296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90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91" name="Shape 1297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4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93" name="Shape 1297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94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95" name="Shape 1297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4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497" name="Shape 1297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498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499" name="Shape 1297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0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01" name="Shape 1297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02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03" name="Shape 1297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0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05" name="Shape 1297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06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07" name="Shape 1297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0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09" name="Shape 1297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10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11" name="Shape 1298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1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13" name="Shape 1298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14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15" name="Shape 1298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1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17" name="Shape 1298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18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19" name="Shape 1298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2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21" name="Shape 1298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22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23" name="Shape 1298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2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25" name="Shape 1298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26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27" name="Shape 1298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2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29" name="Shape 1298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30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31" name="Shape 1299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3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33" name="Shape 1299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34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35" name="Shape 1299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3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37" name="Shape 1299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38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39" name="Shape 1299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4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41" name="Shape 1299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42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43" name="Shape 1299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4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45" name="Shape 1299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46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47" name="Shape 1299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4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49" name="Shape 1299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50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51" name="Shape 1300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5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53" name="Shape 1300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54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55" name="Shape 1300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5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57" name="Shape 1300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58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59" name="Shape 1300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6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61" name="Shape 1300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62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63" name="Shape 1300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6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65" name="Shape 1300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66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67" name="Shape 1300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6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69" name="Shape 1300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70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71" name="Shape 1301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7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73" name="Shape 1301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74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75" name="Shape 1301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7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77" name="Shape 1301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78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79" name="Shape 13014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80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81" name="Shape 1301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82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83" name="Shape 13016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84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85" name="Shape 13017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86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87" name="Shape 13018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88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89" name="Shape 13019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90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91" name="Shape 13020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92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93" name="Shape 13021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94" name="Shape 2"/>
        <xdr:cNvGrpSpPr/>
      </xdr:nvGrpSpPr>
      <xdr:grpSpPr>
        <a:xfrm>
          <a:off x="352425" y="2190750"/>
          <a:ext cx="38100" cy="0"/>
          <a:chOff x="5326950" y="3346140"/>
          <a:chExt cx="4991670" cy="433860"/>
        </a:xfrm>
      </xdr:grpSpPr>
      <xdr:grpSp>
        <xdr:nvGrpSpPr>
          <xdr:cNvPr id="15595" name="Shape 13022"/>
          <xdr:cNvGrpSpPr/>
        </xdr:nvGrpSpPr>
        <xdr:grpSpPr>
          <a:xfrm>
            <a:off x="5326950" y="3346140"/>
            <a:ext cx="4991670" cy="433860"/>
            <a:chOff x="354330" y="3780000"/>
            <a:chExt cx="4991670" cy="433860"/>
          </a:xfrm>
        </xdr:grpSpPr>
        <xdr:sp macro="" textlink="">
          <xdr:nvSpPr>
            <xdr:cNvPr id="15596" name="Shape 4"/>
            <xdr:cNvSpPr/>
          </xdr:nvSpPr>
          <xdr:spPr>
            <a:xfrm>
              <a:off x="354330" y="42138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597" name="Shape 13023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0</xdr:col>
      <xdr:colOff>352425</xdr:colOff>
      <xdr:row>8</xdr:row>
      <xdr:rowOff>0</xdr:rowOff>
    </xdr:from>
    <xdr:ext cx="38100" cy="0"/>
    <xdr:grpSp>
      <xdr:nvGrpSpPr>
        <xdr:cNvPr id="15598" name="Shape 2"/>
        <xdr:cNvGrpSpPr/>
      </xdr:nvGrpSpPr>
      <xdr:grpSpPr>
        <a:xfrm>
          <a:off x="352425" y="2190750"/>
          <a:ext cx="38100" cy="0"/>
          <a:chOff x="5326950" y="3155640"/>
          <a:chExt cx="4991670" cy="624360"/>
        </a:xfrm>
      </xdr:grpSpPr>
      <xdr:grpSp>
        <xdr:nvGrpSpPr>
          <xdr:cNvPr id="15599" name="Shape 13024"/>
          <xdr:cNvGrpSpPr/>
        </xdr:nvGrpSpPr>
        <xdr:grpSpPr>
          <a:xfrm>
            <a:off x="5326950" y="3155640"/>
            <a:ext cx="4991670" cy="624360"/>
            <a:chOff x="354330" y="3780000"/>
            <a:chExt cx="4991670" cy="624360"/>
          </a:xfrm>
        </xdr:grpSpPr>
        <xdr:sp macro="" textlink="">
          <xdr:nvSpPr>
            <xdr:cNvPr id="15600" name="Shape 4"/>
            <xdr:cNvSpPr/>
          </xdr:nvSpPr>
          <xdr:spPr>
            <a:xfrm>
              <a:off x="354330" y="4404360"/>
              <a:ext cx="38100" cy="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cxnSp macro="">
          <xdr:nvCxnSpPr>
            <xdr:cNvPr id="15601" name="Shape 13025"/>
            <xdr:cNvCxnSpPr/>
          </xdr:nvCxnSpPr>
          <xdr:spPr>
            <a:xfrm>
              <a:off x="5346000" y="3780000"/>
              <a:ext cx="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</xdr:grpSp>
    </xdr:grp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&#7856;NG\2025-2026\PH&#7892;%20C&#7852;P\TK\TH&#7888;NG%20K&#202;%208%20BI&#7874;U%20CU&#7888;I%20N&#258;M%20&#273;a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BKP"/>
      <sheetName val="1, Quy mô"/>
      <sheetName val="Trẻ NT"/>
      <sheetName val="3B       Trẻ MG"/>
      <sheetName val="4, Khuyet tat"/>
      <sheetName val=" 8A. CBQL"/>
      <sheetName val="6, CSVC"/>
      <sheetName val="5, Chất lượng"/>
      <sheetName val=" 8, CB,GV,NV"/>
      <sheetName val="8B. GVMN"/>
      <sheetName val="8C. N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625"/>
  <sheetViews>
    <sheetView workbookViewId="0">
      <pane xSplit="2" ySplit="7" topLeftCell="C26" activePane="bottomRight" state="frozen"/>
      <selection pane="topRight" activeCell="C1" sqref="C1"/>
      <selection pane="bottomLeft" activeCell="A8" sqref="A8"/>
      <selection pane="bottomRight" activeCell="AB7" sqref="AB7"/>
    </sheetView>
  </sheetViews>
  <sheetFormatPr defaultColWidth="11.25" defaultRowHeight="15" customHeight="1"/>
  <cols>
    <col min="1" max="1" width="6.125" customWidth="1"/>
    <col min="2" max="2" width="25.125" customWidth="1"/>
    <col min="3" max="3" width="5.5" customWidth="1"/>
    <col min="4" max="4" width="4.75" customWidth="1"/>
    <col min="5" max="5" width="5" customWidth="1"/>
    <col min="6" max="6" width="6.25" customWidth="1"/>
    <col min="7" max="7" width="6.25" style="106" customWidth="1"/>
    <col min="8" max="9" width="5.875" customWidth="1"/>
    <col min="10" max="10" width="5.125" customWidth="1"/>
    <col min="11" max="11" width="6.25" customWidth="1"/>
    <col min="12" max="12" width="5.875" customWidth="1"/>
    <col min="13" max="13" width="6.25" customWidth="1"/>
    <col min="14" max="14" width="5" customWidth="1"/>
    <col min="15" max="15" width="5.75" customWidth="1"/>
    <col min="16" max="17" width="4.875" customWidth="1"/>
    <col min="18" max="18" width="5.75" customWidth="1"/>
    <col min="19" max="21" width="5.25" customWidth="1"/>
    <col min="22" max="22" width="6" customWidth="1"/>
    <col min="23" max="23" width="6.375" customWidth="1"/>
    <col min="24" max="24" width="5.25" customWidth="1"/>
    <col min="25" max="25" width="4.375" customWidth="1"/>
    <col min="26" max="27" width="6" customWidth="1"/>
    <col min="28" max="45" width="9" customWidth="1"/>
  </cols>
  <sheetData>
    <row r="1" spans="1:45" ht="17.25" customHeight="1">
      <c r="A1" s="170" t="s">
        <v>0</v>
      </c>
      <c r="B1" s="171"/>
      <c r="C1" s="171"/>
      <c r="D1" s="171"/>
      <c r="E1" s="171"/>
      <c r="F1" s="171"/>
      <c r="G1" s="172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3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</row>
    <row r="2" spans="1:45" ht="18" customHeight="1">
      <c r="A2" s="174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</row>
    <row r="3" spans="1:45" ht="18" customHeight="1">
      <c r="A3" s="174" t="s">
        <v>277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</row>
    <row r="4" spans="1:45" ht="15" customHeigh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</row>
    <row r="5" spans="1:45" ht="21" customHeight="1">
      <c r="A5" s="176" t="s">
        <v>3</v>
      </c>
      <c r="B5" s="187" t="s">
        <v>4</v>
      </c>
      <c r="C5" s="177" t="s">
        <v>5</v>
      </c>
      <c r="D5" s="178"/>
      <c r="E5" s="179"/>
      <c r="F5" s="168" t="s">
        <v>6</v>
      </c>
      <c r="G5" s="165" t="s">
        <v>271</v>
      </c>
      <c r="H5" s="177" t="s">
        <v>7</v>
      </c>
      <c r="I5" s="178"/>
      <c r="J5" s="178"/>
      <c r="K5" s="178"/>
      <c r="L5" s="178"/>
      <c r="M5" s="179"/>
      <c r="N5" s="186" t="s">
        <v>8</v>
      </c>
      <c r="O5" s="178"/>
      <c r="P5" s="178"/>
      <c r="Q5" s="179"/>
      <c r="R5" s="186" t="s">
        <v>9</v>
      </c>
      <c r="S5" s="178"/>
      <c r="T5" s="178"/>
      <c r="U5" s="179"/>
      <c r="V5" s="168" t="s">
        <v>10</v>
      </c>
      <c r="W5" s="180" t="s">
        <v>11</v>
      </c>
      <c r="X5" s="181"/>
      <c r="Y5" s="182"/>
      <c r="Z5" s="10"/>
      <c r="AA5" s="10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 ht="21" customHeight="1">
      <c r="A6" s="166"/>
      <c r="B6" s="166"/>
      <c r="C6" s="169" t="s">
        <v>12</v>
      </c>
      <c r="D6" s="169" t="s">
        <v>13</v>
      </c>
      <c r="E6" s="169" t="s">
        <v>14</v>
      </c>
      <c r="F6" s="166"/>
      <c r="G6" s="166"/>
      <c r="H6" s="169" t="s">
        <v>15</v>
      </c>
      <c r="I6" s="169" t="s">
        <v>16</v>
      </c>
      <c r="J6" s="188" t="s">
        <v>17</v>
      </c>
      <c r="K6" s="178"/>
      <c r="L6" s="179"/>
      <c r="M6" s="168" t="s">
        <v>18</v>
      </c>
      <c r="N6" s="168" t="s">
        <v>19</v>
      </c>
      <c r="O6" s="168" t="s">
        <v>20</v>
      </c>
      <c r="P6" s="168" t="s">
        <v>21</v>
      </c>
      <c r="Q6" s="168" t="s">
        <v>22</v>
      </c>
      <c r="R6" s="168" t="s">
        <v>19</v>
      </c>
      <c r="S6" s="168" t="s">
        <v>23</v>
      </c>
      <c r="T6" s="168" t="s">
        <v>24</v>
      </c>
      <c r="U6" s="168" t="s">
        <v>25</v>
      </c>
      <c r="V6" s="166"/>
      <c r="W6" s="183"/>
      <c r="X6" s="184"/>
      <c r="Y6" s="185"/>
      <c r="Z6" s="10"/>
      <c r="AA6" s="10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</row>
    <row r="7" spans="1:45" ht="52.5" customHeight="1">
      <c r="A7" s="166"/>
      <c r="B7" s="167"/>
      <c r="C7" s="167"/>
      <c r="D7" s="167"/>
      <c r="E7" s="167"/>
      <c r="F7" s="167"/>
      <c r="G7" s="167"/>
      <c r="H7" s="167"/>
      <c r="I7" s="167"/>
      <c r="J7" s="12" t="s">
        <v>26</v>
      </c>
      <c r="K7" s="12" t="s">
        <v>27</v>
      </c>
      <c r="L7" s="12" t="s">
        <v>28</v>
      </c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2" t="s">
        <v>29</v>
      </c>
      <c r="X7" s="12" t="s">
        <v>30</v>
      </c>
      <c r="Y7" s="12" t="s">
        <v>31</v>
      </c>
      <c r="Z7" s="10"/>
      <c r="AA7" s="10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</row>
    <row r="8" spans="1:45" ht="15" customHeight="1">
      <c r="A8" s="162" t="s">
        <v>272</v>
      </c>
      <c r="B8" s="16" t="s">
        <v>32</v>
      </c>
      <c r="C8" s="17">
        <f t="shared" ref="C8:C14" si="0">D8+E8</f>
        <v>1</v>
      </c>
      <c r="D8" s="109">
        <v>1</v>
      </c>
      <c r="E8" s="109"/>
      <c r="F8" s="109"/>
      <c r="G8" s="109"/>
      <c r="H8" s="107">
        <f t="shared" ref="H8:H14" si="1">J8+K8+L8</f>
        <v>0</v>
      </c>
      <c r="I8" s="109"/>
      <c r="J8" s="109"/>
      <c r="K8" s="109"/>
      <c r="L8" s="109"/>
      <c r="M8" s="109"/>
      <c r="N8" s="107">
        <f t="shared" ref="N8:N15" si="2">O8+P8+Q8</f>
        <v>2</v>
      </c>
      <c r="O8" s="109"/>
      <c r="P8" s="109"/>
      <c r="Q8" s="109">
        <v>2</v>
      </c>
      <c r="R8" s="107">
        <f t="shared" ref="R8:R14" si="3">S8+T8+U8</f>
        <v>7</v>
      </c>
      <c r="S8" s="109">
        <v>2</v>
      </c>
      <c r="T8" s="109">
        <v>2</v>
      </c>
      <c r="U8" s="109">
        <v>3</v>
      </c>
      <c r="V8" s="107">
        <f t="shared" ref="V8:V15" si="4">N8+R8</f>
        <v>9</v>
      </c>
      <c r="W8" s="110"/>
      <c r="X8" s="110"/>
      <c r="Y8" s="110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</row>
    <row r="9" spans="1:45" ht="15" customHeight="1">
      <c r="A9" s="163"/>
      <c r="B9" s="18" t="s">
        <v>33</v>
      </c>
      <c r="C9" s="17">
        <f t="shared" si="0"/>
        <v>0</v>
      </c>
      <c r="D9" s="109"/>
      <c r="E9" s="109"/>
      <c r="F9" s="109"/>
      <c r="G9" s="109"/>
      <c r="H9" s="107">
        <f t="shared" si="1"/>
        <v>1</v>
      </c>
      <c r="I9" s="109">
        <v>1</v>
      </c>
      <c r="J9" s="109"/>
      <c r="K9" s="109"/>
      <c r="L9" s="109">
        <v>1</v>
      </c>
      <c r="M9" s="109"/>
      <c r="N9" s="107">
        <f t="shared" si="2"/>
        <v>1</v>
      </c>
      <c r="O9" s="109"/>
      <c r="P9" s="109"/>
      <c r="Q9" s="109">
        <v>1</v>
      </c>
      <c r="R9" s="107">
        <f t="shared" si="3"/>
        <v>3</v>
      </c>
      <c r="S9" s="109">
        <v>1</v>
      </c>
      <c r="T9" s="109">
        <v>1</v>
      </c>
      <c r="U9" s="109">
        <v>1</v>
      </c>
      <c r="V9" s="107">
        <f t="shared" si="4"/>
        <v>4</v>
      </c>
      <c r="W9" s="110"/>
      <c r="X9" s="110"/>
      <c r="Y9" s="110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ht="15" customHeight="1">
      <c r="A10" s="163"/>
      <c r="B10" s="18" t="s">
        <v>34</v>
      </c>
      <c r="C10" s="17">
        <f t="shared" si="0"/>
        <v>0</v>
      </c>
      <c r="D10" s="109"/>
      <c r="E10" s="109"/>
      <c r="F10" s="109"/>
      <c r="G10" s="109"/>
      <c r="H10" s="107">
        <f t="shared" si="1"/>
        <v>1</v>
      </c>
      <c r="I10" s="109">
        <v>1</v>
      </c>
      <c r="J10" s="109"/>
      <c r="K10" s="109">
        <v>1</v>
      </c>
      <c r="L10" s="109"/>
      <c r="M10" s="109"/>
      <c r="N10" s="107">
        <f t="shared" si="2"/>
        <v>0</v>
      </c>
      <c r="O10" s="109"/>
      <c r="P10" s="109"/>
      <c r="Q10" s="109">
        <v>0</v>
      </c>
      <c r="R10" s="107">
        <f t="shared" si="3"/>
        <v>2</v>
      </c>
      <c r="S10" s="109">
        <v>1</v>
      </c>
      <c r="T10" s="109"/>
      <c r="U10" s="109">
        <v>1</v>
      </c>
      <c r="V10" s="107">
        <f t="shared" si="4"/>
        <v>2</v>
      </c>
      <c r="W10" s="110"/>
      <c r="X10" s="110"/>
      <c r="Y10" s="110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</row>
    <row r="11" spans="1:45" ht="15" customHeight="1">
      <c r="A11" s="163"/>
      <c r="B11" s="18" t="s">
        <v>35</v>
      </c>
      <c r="C11" s="17">
        <f t="shared" si="0"/>
        <v>0</v>
      </c>
      <c r="D11" s="109"/>
      <c r="E11" s="109"/>
      <c r="F11" s="109"/>
      <c r="G11" s="109"/>
      <c r="H11" s="107">
        <f t="shared" si="1"/>
        <v>1</v>
      </c>
      <c r="I11" s="109">
        <v>1</v>
      </c>
      <c r="J11" s="109"/>
      <c r="K11" s="109"/>
      <c r="L11" s="109">
        <v>1</v>
      </c>
      <c r="M11" s="109"/>
      <c r="N11" s="107">
        <f t="shared" si="2"/>
        <v>1</v>
      </c>
      <c r="O11" s="109"/>
      <c r="P11" s="109"/>
      <c r="Q11" s="109">
        <v>1</v>
      </c>
      <c r="R11" s="107">
        <f t="shared" si="3"/>
        <v>1</v>
      </c>
      <c r="S11" s="109">
        <v>1</v>
      </c>
      <c r="T11" s="109"/>
      <c r="U11" s="109"/>
      <c r="V11" s="107">
        <f t="shared" si="4"/>
        <v>2</v>
      </c>
      <c r="W11" s="110"/>
      <c r="X11" s="110"/>
      <c r="Y11" s="110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</row>
    <row r="12" spans="1:45" ht="15" customHeight="1">
      <c r="A12" s="163"/>
      <c r="B12" s="18" t="s">
        <v>36</v>
      </c>
      <c r="C12" s="17">
        <f t="shared" si="0"/>
        <v>0</v>
      </c>
      <c r="D12" s="109"/>
      <c r="E12" s="109"/>
      <c r="F12" s="109"/>
      <c r="G12" s="109"/>
      <c r="H12" s="107">
        <f t="shared" si="1"/>
        <v>1</v>
      </c>
      <c r="I12" s="109">
        <v>1</v>
      </c>
      <c r="J12" s="109">
        <v>1</v>
      </c>
      <c r="K12" s="109"/>
      <c r="L12" s="109"/>
      <c r="M12" s="109"/>
      <c r="N12" s="107">
        <f t="shared" si="2"/>
        <v>1</v>
      </c>
      <c r="O12" s="109"/>
      <c r="P12" s="109"/>
      <c r="Q12" s="109">
        <v>1</v>
      </c>
      <c r="R12" s="107">
        <f t="shared" si="3"/>
        <v>0</v>
      </c>
      <c r="S12" s="109"/>
      <c r="T12" s="109"/>
      <c r="U12" s="109"/>
      <c r="V12" s="107">
        <f t="shared" si="4"/>
        <v>1</v>
      </c>
      <c r="W12" s="110"/>
      <c r="X12" s="110"/>
      <c r="Y12" s="110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</row>
    <row r="13" spans="1:45" ht="15" customHeight="1">
      <c r="A13" s="163"/>
      <c r="B13" s="18" t="s">
        <v>37</v>
      </c>
      <c r="C13" s="17">
        <f t="shared" si="0"/>
        <v>0</v>
      </c>
      <c r="D13" s="109"/>
      <c r="E13" s="109"/>
      <c r="F13" s="109"/>
      <c r="G13" s="109"/>
      <c r="H13" s="107">
        <f t="shared" si="1"/>
        <v>1</v>
      </c>
      <c r="I13" s="109">
        <v>1</v>
      </c>
      <c r="J13" s="109"/>
      <c r="K13" s="109">
        <v>1</v>
      </c>
      <c r="L13" s="109"/>
      <c r="M13" s="109"/>
      <c r="N13" s="107">
        <f t="shared" si="2"/>
        <v>0</v>
      </c>
      <c r="O13" s="109"/>
      <c r="P13" s="109"/>
      <c r="Q13" s="109">
        <v>0</v>
      </c>
      <c r="R13" s="107">
        <f t="shared" si="3"/>
        <v>2</v>
      </c>
      <c r="S13" s="109"/>
      <c r="T13" s="109">
        <v>1</v>
      </c>
      <c r="U13" s="109">
        <v>1</v>
      </c>
      <c r="V13" s="107">
        <f t="shared" si="4"/>
        <v>2</v>
      </c>
      <c r="W13" s="110"/>
      <c r="X13" s="110"/>
      <c r="Y13" s="110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</row>
    <row r="14" spans="1:45" ht="15" customHeight="1">
      <c r="A14" s="163"/>
      <c r="B14" s="18" t="s">
        <v>38</v>
      </c>
      <c r="C14" s="17">
        <f t="shared" si="0"/>
        <v>0</v>
      </c>
      <c r="D14" s="109"/>
      <c r="E14" s="109"/>
      <c r="F14" s="109"/>
      <c r="G14" s="109"/>
      <c r="H14" s="107">
        <f t="shared" si="1"/>
        <v>1</v>
      </c>
      <c r="I14" s="109">
        <v>1</v>
      </c>
      <c r="J14" s="109">
        <v>1</v>
      </c>
      <c r="K14" s="109"/>
      <c r="L14" s="109"/>
      <c r="M14" s="109"/>
      <c r="N14" s="107">
        <f t="shared" si="2"/>
        <v>1</v>
      </c>
      <c r="O14" s="109"/>
      <c r="P14" s="109"/>
      <c r="Q14" s="109">
        <v>1</v>
      </c>
      <c r="R14" s="107">
        <f t="shared" si="3"/>
        <v>0</v>
      </c>
      <c r="S14" s="109"/>
      <c r="T14" s="109"/>
      <c r="U14" s="109"/>
      <c r="V14" s="107">
        <f t="shared" si="4"/>
        <v>1</v>
      </c>
      <c r="W14" s="110"/>
      <c r="X14" s="110"/>
      <c r="Y14" s="110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</row>
    <row r="15" spans="1:45" ht="15" customHeight="1">
      <c r="A15" s="164"/>
      <c r="B15" s="19" t="s">
        <v>39</v>
      </c>
      <c r="C15" s="14"/>
      <c r="D15" s="109"/>
      <c r="E15" s="109"/>
      <c r="F15" s="109"/>
      <c r="G15" s="109"/>
      <c r="H15" s="108"/>
      <c r="I15" s="109">
        <v>1</v>
      </c>
      <c r="J15" s="109">
        <v>1</v>
      </c>
      <c r="K15" s="109"/>
      <c r="L15" s="109"/>
      <c r="M15" s="109"/>
      <c r="N15" s="107">
        <f t="shared" si="2"/>
        <v>1</v>
      </c>
      <c r="O15" s="109"/>
      <c r="P15" s="109"/>
      <c r="Q15" s="109">
        <v>1</v>
      </c>
      <c r="R15" s="108"/>
      <c r="S15" s="109"/>
      <c r="T15" s="109"/>
      <c r="U15" s="109"/>
      <c r="V15" s="108">
        <f t="shared" si="4"/>
        <v>1</v>
      </c>
      <c r="W15" s="110"/>
      <c r="X15" s="110"/>
      <c r="Y15" s="110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</row>
    <row r="16" spans="1:45" ht="15.75" customHeight="1">
      <c r="B16" s="20"/>
      <c r="N16" s="70">
        <f>SUM(N9:N15)</f>
        <v>5</v>
      </c>
      <c r="O16" s="70">
        <f>SUM(O9:O15)</f>
        <v>0</v>
      </c>
      <c r="P16" s="70">
        <f>SUM(P9:P15)</f>
        <v>0</v>
      </c>
      <c r="Q16" s="70">
        <f>SUM(Q9:Q15)</f>
        <v>5</v>
      </c>
      <c r="R16" s="70">
        <f>SUM(R9:R15)</f>
        <v>8</v>
      </c>
    </row>
    <row r="17" spans="1:25" ht="15.75" customHeight="1">
      <c r="A17" s="162" t="s">
        <v>262</v>
      </c>
      <c r="B17" s="16" t="s">
        <v>32</v>
      </c>
      <c r="C17" s="111">
        <f t="shared" ref="C17:C24" si="5">D17+E17</f>
        <v>1</v>
      </c>
      <c r="D17" s="112">
        <v>1</v>
      </c>
      <c r="E17" s="112"/>
      <c r="F17" s="112"/>
      <c r="G17" s="113"/>
      <c r="H17" s="111">
        <f t="shared" ref="H17:H24" si="6">J17+K17+L17</f>
        <v>0</v>
      </c>
      <c r="I17" s="114">
        <f t="shared" ref="I17:I24" si="7">H17</f>
        <v>0</v>
      </c>
      <c r="J17" s="112"/>
      <c r="K17" s="112"/>
      <c r="L17" s="112"/>
      <c r="M17" s="112"/>
      <c r="N17" s="115">
        <f t="shared" ref="N17:N24" si="8">O17+P17+Q17</f>
        <v>2</v>
      </c>
      <c r="O17" s="112"/>
      <c r="P17" s="112"/>
      <c r="Q17" s="112">
        <v>2</v>
      </c>
      <c r="R17" s="115">
        <f t="shared" ref="R17:R24" si="9">S17+T17+U17</f>
        <v>7</v>
      </c>
      <c r="S17" s="112">
        <v>2</v>
      </c>
      <c r="T17" s="112">
        <v>2</v>
      </c>
      <c r="U17" s="112">
        <v>3</v>
      </c>
      <c r="V17" s="115">
        <f t="shared" ref="V17:V24" si="10">N17+R17</f>
        <v>9</v>
      </c>
      <c r="W17" s="116"/>
      <c r="X17" s="32"/>
      <c r="Y17" s="32"/>
    </row>
    <row r="18" spans="1:25" ht="15.75" customHeight="1">
      <c r="A18" s="163"/>
      <c r="B18" s="117" t="s">
        <v>264</v>
      </c>
      <c r="C18" s="111">
        <f t="shared" si="5"/>
        <v>0</v>
      </c>
      <c r="D18" s="112"/>
      <c r="E18" s="112"/>
      <c r="F18" s="112"/>
      <c r="G18" s="113"/>
      <c r="H18" s="111">
        <f t="shared" si="6"/>
        <v>1</v>
      </c>
      <c r="I18" s="114">
        <f t="shared" si="7"/>
        <v>1</v>
      </c>
      <c r="J18" s="112"/>
      <c r="K18" s="112"/>
      <c r="L18" s="112">
        <v>1</v>
      </c>
      <c r="M18" s="112"/>
      <c r="N18" s="115">
        <f t="shared" si="8"/>
        <v>1</v>
      </c>
      <c r="O18" s="112"/>
      <c r="P18" s="112"/>
      <c r="Q18" s="112">
        <v>1</v>
      </c>
      <c r="R18" s="115">
        <f t="shared" si="9"/>
        <v>3</v>
      </c>
      <c r="S18" s="112">
        <v>1</v>
      </c>
      <c r="T18" s="112">
        <v>1</v>
      </c>
      <c r="U18" s="112">
        <v>1</v>
      </c>
      <c r="V18" s="115">
        <f t="shared" si="10"/>
        <v>4</v>
      </c>
      <c r="W18" s="116"/>
      <c r="X18" s="32"/>
      <c r="Y18" s="32"/>
    </row>
    <row r="19" spans="1:25" ht="15.75" customHeight="1">
      <c r="A19" s="163"/>
      <c r="B19" s="117" t="s">
        <v>265</v>
      </c>
      <c r="C19" s="111">
        <f t="shared" si="5"/>
        <v>0</v>
      </c>
      <c r="D19" s="112"/>
      <c r="E19" s="112"/>
      <c r="F19" s="112"/>
      <c r="G19" s="113"/>
      <c r="H19" s="111">
        <f t="shared" si="6"/>
        <v>1</v>
      </c>
      <c r="I19" s="114">
        <f t="shared" si="7"/>
        <v>1</v>
      </c>
      <c r="J19" s="112"/>
      <c r="K19" s="112">
        <v>1</v>
      </c>
      <c r="L19" s="112"/>
      <c r="M19" s="112"/>
      <c r="N19" s="115">
        <f t="shared" si="8"/>
        <v>0</v>
      </c>
      <c r="O19" s="112"/>
      <c r="P19" s="112"/>
      <c r="Q19" s="112">
        <v>0</v>
      </c>
      <c r="R19" s="115">
        <f t="shared" si="9"/>
        <v>2</v>
      </c>
      <c r="S19" s="112">
        <v>1</v>
      </c>
      <c r="T19" s="112"/>
      <c r="U19" s="112">
        <v>1</v>
      </c>
      <c r="V19" s="115">
        <f t="shared" si="10"/>
        <v>2</v>
      </c>
      <c r="W19" s="116"/>
      <c r="X19" s="32"/>
      <c r="Y19" s="32"/>
    </row>
    <row r="20" spans="1:25" ht="15.75" customHeight="1">
      <c r="A20" s="163"/>
      <c r="B20" s="117" t="s">
        <v>266</v>
      </c>
      <c r="C20" s="111">
        <f t="shared" si="5"/>
        <v>0</v>
      </c>
      <c r="D20" s="112"/>
      <c r="E20" s="112"/>
      <c r="F20" s="112"/>
      <c r="G20" s="113"/>
      <c r="H20" s="111">
        <f t="shared" si="6"/>
        <v>1</v>
      </c>
      <c r="I20" s="114">
        <f t="shared" si="7"/>
        <v>1</v>
      </c>
      <c r="J20" s="112"/>
      <c r="K20" s="112"/>
      <c r="L20" s="112">
        <v>1</v>
      </c>
      <c r="M20" s="112"/>
      <c r="N20" s="115">
        <f t="shared" si="8"/>
        <v>1</v>
      </c>
      <c r="O20" s="112"/>
      <c r="P20" s="112"/>
      <c r="Q20" s="112">
        <v>1</v>
      </c>
      <c r="R20" s="115">
        <f t="shared" si="9"/>
        <v>1</v>
      </c>
      <c r="S20" s="112">
        <v>1</v>
      </c>
      <c r="T20" s="112"/>
      <c r="U20" s="112"/>
      <c r="V20" s="115">
        <f t="shared" si="10"/>
        <v>2</v>
      </c>
      <c r="W20" s="116"/>
      <c r="X20" s="32"/>
      <c r="Y20" s="32"/>
    </row>
    <row r="21" spans="1:25" ht="15.75" customHeight="1">
      <c r="A21" s="163"/>
      <c r="B21" s="117" t="s">
        <v>267</v>
      </c>
      <c r="C21" s="111">
        <f t="shared" si="5"/>
        <v>0</v>
      </c>
      <c r="D21" s="112"/>
      <c r="E21" s="112"/>
      <c r="F21" s="112"/>
      <c r="G21" s="113"/>
      <c r="H21" s="111">
        <f t="shared" si="6"/>
        <v>1</v>
      </c>
      <c r="I21" s="114">
        <f t="shared" si="7"/>
        <v>1</v>
      </c>
      <c r="J21" s="112">
        <v>1</v>
      </c>
      <c r="K21" s="112"/>
      <c r="L21" s="112"/>
      <c r="M21" s="112"/>
      <c r="N21" s="115">
        <f t="shared" si="8"/>
        <v>1</v>
      </c>
      <c r="O21" s="112"/>
      <c r="P21" s="112"/>
      <c r="Q21" s="112">
        <v>1</v>
      </c>
      <c r="R21" s="115">
        <f t="shared" si="9"/>
        <v>0</v>
      </c>
      <c r="S21" s="112"/>
      <c r="T21" s="112"/>
      <c r="U21" s="112"/>
      <c r="V21" s="115">
        <f t="shared" si="10"/>
        <v>1</v>
      </c>
      <c r="W21" s="116"/>
      <c r="X21" s="32"/>
      <c r="Y21" s="32"/>
    </row>
    <row r="22" spans="1:25" ht="15.75" customHeight="1">
      <c r="A22" s="163"/>
      <c r="B22" s="117" t="s">
        <v>268</v>
      </c>
      <c r="C22" s="111">
        <f t="shared" si="5"/>
        <v>0</v>
      </c>
      <c r="D22" s="112"/>
      <c r="E22" s="112"/>
      <c r="F22" s="112"/>
      <c r="G22" s="113"/>
      <c r="H22" s="111">
        <f t="shared" si="6"/>
        <v>1</v>
      </c>
      <c r="I22" s="114">
        <f t="shared" si="7"/>
        <v>1</v>
      </c>
      <c r="J22" s="112"/>
      <c r="K22" s="112">
        <v>1</v>
      </c>
      <c r="L22" s="112"/>
      <c r="M22" s="112"/>
      <c r="N22" s="115">
        <f t="shared" si="8"/>
        <v>0</v>
      </c>
      <c r="O22" s="112"/>
      <c r="P22" s="112"/>
      <c r="Q22" s="112">
        <v>0</v>
      </c>
      <c r="R22" s="115">
        <f t="shared" si="9"/>
        <v>2</v>
      </c>
      <c r="S22" s="112"/>
      <c r="T22" s="112">
        <v>1</v>
      </c>
      <c r="U22" s="112">
        <v>1</v>
      </c>
      <c r="V22" s="115">
        <f t="shared" si="10"/>
        <v>2</v>
      </c>
      <c r="W22" s="116"/>
      <c r="X22" s="32"/>
      <c r="Y22" s="32"/>
    </row>
    <row r="23" spans="1:25" ht="15.75" customHeight="1">
      <c r="A23" s="163"/>
      <c r="B23" s="117" t="s">
        <v>269</v>
      </c>
      <c r="C23" s="111">
        <f t="shared" si="5"/>
        <v>0</v>
      </c>
      <c r="D23" s="112"/>
      <c r="E23" s="112"/>
      <c r="F23" s="112"/>
      <c r="G23" s="113"/>
      <c r="H23" s="111">
        <f t="shared" si="6"/>
        <v>1</v>
      </c>
      <c r="I23" s="114">
        <f t="shared" si="7"/>
        <v>1</v>
      </c>
      <c r="J23" s="112">
        <v>1</v>
      </c>
      <c r="K23" s="112"/>
      <c r="L23" s="112"/>
      <c r="M23" s="112"/>
      <c r="N23" s="115">
        <f t="shared" si="8"/>
        <v>1</v>
      </c>
      <c r="O23" s="112"/>
      <c r="P23" s="112"/>
      <c r="Q23" s="112">
        <v>1</v>
      </c>
      <c r="R23" s="115">
        <f t="shared" si="9"/>
        <v>0</v>
      </c>
      <c r="S23" s="112"/>
      <c r="T23" s="112"/>
      <c r="U23" s="112"/>
      <c r="V23" s="115">
        <f t="shared" si="10"/>
        <v>1</v>
      </c>
      <c r="W23" s="116"/>
      <c r="X23" s="32"/>
      <c r="Y23" s="32"/>
    </row>
    <row r="24" spans="1:25" ht="15.75" customHeight="1">
      <c r="A24" s="164"/>
      <c r="B24" s="117" t="s">
        <v>270</v>
      </c>
      <c r="C24" s="111">
        <f t="shared" si="5"/>
        <v>0</v>
      </c>
      <c r="D24" s="112"/>
      <c r="E24" s="112"/>
      <c r="F24" s="112"/>
      <c r="G24" s="113"/>
      <c r="H24" s="111">
        <f t="shared" si="6"/>
        <v>1</v>
      </c>
      <c r="I24" s="114">
        <f t="shared" si="7"/>
        <v>1</v>
      </c>
      <c r="J24" s="112">
        <v>1</v>
      </c>
      <c r="K24" s="112"/>
      <c r="L24" s="112"/>
      <c r="M24" s="112"/>
      <c r="N24" s="115">
        <f t="shared" si="8"/>
        <v>1</v>
      </c>
      <c r="O24" s="112"/>
      <c r="P24" s="112"/>
      <c r="Q24" s="112">
        <v>1</v>
      </c>
      <c r="R24" s="115">
        <f t="shared" si="9"/>
        <v>0</v>
      </c>
      <c r="S24" s="112"/>
      <c r="T24" s="112"/>
      <c r="U24" s="112"/>
      <c r="V24" s="115">
        <f t="shared" si="10"/>
        <v>1</v>
      </c>
      <c r="W24" s="116"/>
      <c r="X24" s="32"/>
      <c r="Y24" s="32"/>
    </row>
    <row r="25" spans="1:25" ht="15.75" customHeight="1">
      <c r="B25" s="20"/>
    </row>
    <row r="26" spans="1:25" ht="15.75" customHeight="1">
      <c r="A26" s="162" t="s">
        <v>273</v>
      </c>
      <c r="B26" s="16" t="s">
        <v>32</v>
      </c>
      <c r="C26" s="111">
        <f t="shared" ref="C26:C33" si="11">D26+E26</f>
        <v>1</v>
      </c>
      <c r="D26" s="112">
        <v>1</v>
      </c>
      <c r="E26" s="112"/>
      <c r="F26" s="112"/>
      <c r="G26" s="113"/>
      <c r="H26" s="111">
        <f t="shared" ref="H26:H33" si="12">J26+K26+L26</f>
        <v>0</v>
      </c>
      <c r="I26" s="114">
        <f t="shared" ref="I26:I33" si="13">H26</f>
        <v>0</v>
      </c>
      <c r="J26" s="112"/>
      <c r="K26" s="112"/>
      <c r="L26" s="112"/>
      <c r="M26" s="112"/>
      <c r="N26" s="115">
        <f t="shared" ref="N26:N33" si="14">O26+P26+Q26</f>
        <v>2</v>
      </c>
      <c r="O26" s="112"/>
      <c r="P26" s="112"/>
      <c r="Q26" s="112">
        <v>2</v>
      </c>
      <c r="R26" s="115">
        <f t="shared" ref="R26:R33" si="15">S26+T26+U26</f>
        <v>7</v>
      </c>
      <c r="S26" s="112">
        <v>2</v>
      </c>
      <c r="T26" s="112">
        <v>2</v>
      </c>
      <c r="U26" s="112">
        <v>3</v>
      </c>
      <c r="V26" s="115">
        <f t="shared" ref="V26:V33" si="16">N26+R26</f>
        <v>9</v>
      </c>
      <c r="W26" s="116"/>
      <c r="X26" s="32"/>
      <c r="Y26" s="32"/>
    </row>
    <row r="27" spans="1:25" ht="15.75" customHeight="1">
      <c r="A27" s="163"/>
      <c r="B27" s="117" t="s">
        <v>264</v>
      </c>
      <c r="C27" s="111">
        <f t="shared" si="11"/>
        <v>0</v>
      </c>
      <c r="D27" s="112"/>
      <c r="E27" s="112"/>
      <c r="F27" s="112"/>
      <c r="G27" s="113"/>
      <c r="H27" s="111">
        <f t="shared" si="12"/>
        <v>1</v>
      </c>
      <c r="I27" s="114">
        <f t="shared" si="13"/>
        <v>1</v>
      </c>
      <c r="J27" s="112"/>
      <c r="K27" s="112"/>
      <c r="L27" s="112">
        <v>1</v>
      </c>
      <c r="M27" s="112"/>
      <c r="N27" s="115">
        <f t="shared" si="14"/>
        <v>1</v>
      </c>
      <c r="O27" s="112"/>
      <c r="P27" s="112"/>
      <c r="Q27" s="112">
        <v>1</v>
      </c>
      <c r="R27" s="115">
        <f t="shared" si="15"/>
        <v>3</v>
      </c>
      <c r="S27" s="112">
        <v>1</v>
      </c>
      <c r="T27" s="112">
        <v>1</v>
      </c>
      <c r="U27" s="112">
        <v>1</v>
      </c>
      <c r="V27" s="115">
        <f t="shared" si="16"/>
        <v>4</v>
      </c>
      <c r="W27" s="116"/>
      <c r="X27" s="32"/>
      <c r="Y27" s="32"/>
    </row>
    <row r="28" spans="1:25" ht="15.75" customHeight="1">
      <c r="A28" s="163"/>
      <c r="B28" s="117" t="s">
        <v>265</v>
      </c>
      <c r="C28" s="111">
        <f t="shared" si="11"/>
        <v>0</v>
      </c>
      <c r="D28" s="112"/>
      <c r="E28" s="112"/>
      <c r="F28" s="112"/>
      <c r="G28" s="113"/>
      <c r="H28" s="111">
        <f t="shared" si="12"/>
        <v>1</v>
      </c>
      <c r="I28" s="114">
        <f t="shared" si="13"/>
        <v>1</v>
      </c>
      <c r="J28" s="112"/>
      <c r="K28" s="112">
        <v>1</v>
      </c>
      <c r="L28" s="112"/>
      <c r="M28" s="112"/>
      <c r="N28" s="115">
        <f t="shared" si="14"/>
        <v>0</v>
      </c>
      <c r="O28" s="112"/>
      <c r="P28" s="112"/>
      <c r="Q28" s="112">
        <v>0</v>
      </c>
      <c r="R28" s="115">
        <f t="shared" si="15"/>
        <v>2</v>
      </c>
      <c r="S28" s="112">
        <v>1</v>
      </c>
      <c r="T28" s="112"/>
      <c r="U28" s="112">
        <v>1</v>
      </c>
      <c r="V28" s="115">
        <f t="shared" si="16"/>
        <v>2</v>
      </c>
      <c r="W28" s="116"/>
      <c r="X28" s="32"/>
      <c r="Y28" s="32"/>
    </row>
    <row r="29" spans="1:25" ht="15.75" customHeight="1">
      <c r="A29" s="163"/>
      <c r="B29" s="117" t="s">
        <v>266</v>
      </c>
      <c r="C29" s="111">
        <f t="shared" si="11"/>
        <v>0</v>
      </c>
      <c r="D29" s="112"/>
      <c r="E29" s="112"/>
      <c r="F29" s="112"/>
      <c r="G29" s="113"/>
      <c r="H29" s="111">
        <f t="shared" si="12"/>
        <v>1</v>
      </c>
      <c r="I29" s="114">
        <f t="shared" si="13"/>
        <v>1</v>
      </c>
      <c r="J29" s="112"/>
      <c r="K29" s="112"/>
      <c r="L29" s="112">
        <v>1</v>
      </c>
      <c r="M29" s="112"/>
      <c r="N29" s="115">
        <f t="shared" si="14"/>
        <v>1</v>
      </c>
      <c r="O29" s="112"/>
      <c r="P29" s="112"/>
      <c r="Q29" s="112">
        <v>1</v>
      </c>
      <c r="R29" s="115">
        <f t="shared" si="15"/>
        <v>1</v>
      </c>
      <c r="S29" s="112">
        <v>1</v>
      </c>
      <c r="T29" s="112"/>
      <c r="U29" s="112"/>
      <c r="V29" s="115">
        <f t="shared" si="16"/>
        <v>2</v>
      </c>
      <c r="W29" s="116"/>
      <c r="X29" s="32"/>
      <c r="Y29" s="32"/>
    </row>
    <row r="30" spans="1:25" ht="15.75" customHeight="1">
      <c r="A30" s="163"/>
      <c r="B30" s="117" t="s">
        <v>267</v>
      </c>
      <c r="C30" s="111">
        <f t="shared" si="11"/>
        <v>0</v>
      </c>
      <c r="D30" s="112"/>
      <c r="E30" s="112"/>
      <c r="F30" s="112"/>
      <c r="G30" s="113"/>
      <c r="H30" s="111">
        <f t="shared" si="12"/>
        <v>1</v>
      </c>
      <c r="I30" s="114">
        <f t="shared" si="13"/>
        <v>1</v>
      </c>
      <c r="J30" s="112">
        <v>1</v>
      </c>
      <c r="K30" s="112"/>
      <c r="L30" s="112"/>
      <c r="M30" s="112"/>
      <c r="N30" s="115">
        <f t="shared" si="14"/>
        <v>1</v>
      </c>
      <c r="O30" s="112"/>
      <c r="P30" s="112"/>
      <c r="Q30" s="112">
        <v>1</v>
      </c>
      <c r="R30" s="115">
        <f t="shared" si="15"/>
        <v>0</v>
      </c>
      <c r="S30" s="112"/>
      <c r="T30" s="112"/>
      <c r="U30" s="112"/>
      <c r="V30" s="115">
        <f t="shared" si="16"/>
        <v>1</v>
      </c>
      <c r="W30" s="116"/>
      <c r="X30" s="32"/>
      <c r="Y30" s="32"/>
    </row>
    <row r="31" spans="1:25" ht="15.75" customHeight="1">
      <c r="A31" s="163"/>
      <c r="B31" s="117" t="s">
        <v>268</v>
      </c>
      <c r="C31" s="111">
        <f t="shared" si="11"/>
        <v>0</v>
      </c>
      <c r="D31" s="112"/>
      <c r="E31" s="112"/>
      <c r="F31" s="112"/>
      <c r="G31" s="113"/>
      <c r="H31" s="111">
        <f t="shared" si="12"/>
        <v>1</v>
      </c>
      <c r="I31" s="114">
        <f t="shared" si="13"/>
        <v>1</v>
      </c>
      <c r="J31" s="112"/>
      <c r="K31" s="112">
        <v>1</v>
      </c>
      <c r="L31" s="112"/>
      <c r="M31" s="112"/>
      <c r="N31" s="115">
        <f t="shared" si="14"/>
        <v>0</v>
      </c>
      <c r="O31" s="112"/>
      <c r="P31" s="112"/>
      <c r="Q31" s="112">
        <v>0</v>
      </c>
      <c r="R31" s="115">
        <f t="shared" si="15"/>
        <v>2</v>
      </c>
      <c r="S31" s="112"/>
      <c r="T31" s="112">
        <v>1</v>
      </c>
      <c r="U31" s="112">
        <v>1</v>
      </c>
      <c r="V31" s="115">
        <f t="shared" si="16"/>
        <v>2</v>
      </c>
      <c r="W31" s="116"/>
      <c r="X31" s="32"/>
      <c r="Y31" s="32"/>
    </row>
    <row r="32" spans="1:25" ht="15.75" customHeight="1">
      <c r="A32" s="163"/>
      <c r="B32" s="117" t="s">
        <v>269</v>
      </c>
      <c r="C32" s="111">
        <f t="shared" si="11"/>
        <v>0</v>
      </c>
      <c r="D32" s="112"/>
      <c r="E32" s="112"/>
      <c r="F32" s="112"/>
      <c r="G32" s="113"/>
      <c r="H32" s="111">
        <f t="shared" si="12"/>
        <v>1</v>
      </c>
      <c r="I32" s="114">
        <f t="shared" si="13"/>
        <v>1</v>
      </c>
      <c r="J32" s="112">
        <v>1</v>
      </c>
      <c r="K32" s="112"/>
      <c r="L32" s="112"/>
      <c r="M32" s="112"/>
      <c r="N32" s="115">
        <f t="shared" si="14"/>
        <v>1</v>
      </c>
      <c r="O32" s="112"/>
      <c r="P32" s="112"/>
      <c r="Q32" s="112">
        <v>1</v>
      </c>
      <c r="R32" s="115">
        <f t="shared" si="15"/>
        <v>0</v>
      </c>
      <c r="S32" s="112"/>
      <c r="T32" s="112"/>
      <c r="U32" s="112"/>
      <c r="V32" s="115">
        <f t="shared" si="16"/>
        <v>1</v>
      </c>
      <c r="W32" s="116"/>
      <c r="X32" s="32"/>
      <c r="Y32" s="32"/>
    </row>
    <row r="33" spans="1:25" ht="15.75" customHeight="1">
      <c r="A33" s="164"/>
      <c r="B33" s="117" t="s">
        <v>270</v>
      </c>
      <c r="C33" s="111">
        <f t="shared" si="11"/>
        <v>0</v>
      </c>
      <c r="D33" s="112"/>
      <c r="E33" s="112"/>
      <c r="F33" s="112"/>
      <c r="G33" s="113"/>
      <c r="H33" s="111">
        <f t="shared" si="12"/>
        <v>1</v>
      </c>
      <c r="I33" s="114">
        <f t="shared" si="13"/>
        <v>1</v>
      </c>
      <c r="J33" s="112">
        <v>1</v>
      </c>
      <c r="K33" s="112"/>
      <c r="L33" s="112"/>
      <c r="M33" s="112"/>
      <c r="N33" s="115">
        <f t="shared" si="14"/>
        <v>1</v>
      </c>
      <c r="O33" s="112"/>
      <c r="P33" s="112"/>
      <c r="Q33" s="112">
        <v>1</v>
      </c>
      <c r="R33" s="115">
        <f t="shared" si="15"/>
        <v>0</v>
      </c>
      <c r="S33" s="112"/>
      <c r="T33" s="112"/>
      <c r="U33" s="112"/>
      <c r="V33" s="115">
        <f t="shared" si="16"/>
        <v>1</v>
      </c>
      <c r="W33" s="116"/>
      <c r="X33" s="32"/>
      <c r="Y33" s="32"/>
    </row>
    <row r="34" spans="1:25" ht="15.75" customHeight="1">
      <c r="B34" s="20"/>
    </row>
    <row r="35" spans="1:25" ht="15.75" customHeight="1">
      <c r="B35" s="20"/>
    </row>
    <row r="36" spans="1:25" ht="15.75" customHeight="1">
      <c r="B36" s="20"/>
    </row>
    <row r="37" spans="1:25" ht="15.75" customHeight="1">
      <c r="B37" s="20"/>
    </row>
    <row r="38" spans="1:25" ht="15.75" customHeight="1">
      <c r="B38" s="20"/>
    </row>
    <row r="39" spans="1:25" ht="15.75" customHeight="1">
      <c r="B39" s="20"/>
    </row>
    <row r="40" spans="1:25" ht="15.75" customHeight="1">
      <c r="B40" s="20"/>
    </row>
    <row r="41" spans="1:25" ht="15.75" customHeight="1">
      <c r="B41" s="20"/>
    </row>
    <row r="42" spans="1:25" ht="15.75" customHeight="1">
      <c r="B42" s="20"/>
    </row>
    <row r="43" spans="1:25" ht="15.75" customHeight="1">
      <c r="B43" s="20"/>
    </row>
    <row r="44" spans="1:25" ht="15.75" customHeight="1">
      <c r="B44" s="20"/>
    </row>
    <row r="45" spans="1:25" ht="15.75" customHeight="1">
      <c r="B45" s="20"/>
    </row>
    <row r="46" spans="1:25" ht="15.75" customHeight="1">
      <c r="B46" s="20"/>
    </row>
    <row r="47" spans="1:25" ht="15.75" customHeight="1">
      <c r="B47" s="20"/>
    </row>
    <row r="48" spans="1:25" ht="15.75" customHeight="1">
      <c r="B48" s="20"/>
    </row>
    <row r="49" spans="2:2" ht="15.75" customHeight="1">
      <c r="B49" s="20"/>
    </row>
    <row r="50" spans="2:2" ht="15.75" customHeight="1">
      <c r="B50" s="20"/>
    </row>
    <row r="51" spans="2:2" ht="15.75" customHeight="1">
      <c r="B51" s="20"/>
    </row>
    <row r="52" spans="2:2" ht="15.75" customHeight="1">
      <c r="B52" s="20"/>
    </row>
    <row r="53" spans="2:2" ht="15.75" customHeight="1">
      <c r="B53" s="20"/>
    </row>
    <row r="54" spans="2:2" ht="15.75" customHeight="1">
      <c r="B54" s="20"/>
    </row>
    <row r="55" spans="2:2" ht="15.75" customHeight="1">
      <c r="B55" s="20"/>
    </row>
    <row r="56" spans="2:2" ht="15.75" customHeight="1">
      <c r="B56" s="20"/>
    </row>
    <row r="57" spans="2:2" ht="15.75" customHeight="1">
      <c r="B57" s="20"/>
    </row>
    <row r="58" spans="2:2" ht="15.75" customHeight="1">
      <c r="B58" s="20"/>
    </row>
    <row r="59" spans="2:2" ht="15.75" customHeight="1">
      <c r="B59" s="20"/>
    </row>
    <row r="60" spans="2:2" ht="15.75" customHeight="1">
      <c r="B60" s="20"/>
    </row>
    <row r="61" spans="2:2" ht="15.75" customHeight="1">
      <c r="B61" s="20"/>
    </row>
    <row r="62" spans="2:2" ht="15.75" customHeight="1">
      <c r="B62" s="20"/>
    </row>
    <row r="63" spans="2:2" ht="15.75" customHeight="1">
      <c r="B63" s="20"/>
    </row>
    <row r="64" spans="2:2" ht="15.75" customHeight="1">
      <c r="B64" s="20"/>
    </row>
    <row r="65" spans="2:2" ht="15.75" customHeight="1">
      <c r="B65" s="20"/>
    </row>
    <row r="66" spans="2:2" ht="15.75" customHeight="1">
      <c r="B66" s="20"/>
    </row>
    <row r="67" spans="2:2" ht="15.75" customHeight="1">
      <c r="B67" s="20"/>
    </row>
    <row r="68" spans="2:2" ht="15.75" customHeight="1">
      <c r="B68" s="20"/>
    </row>
    <row r="69" spans="2:2" ht="15.75" customHeight="1">
      <c r="B69" s="20"/>
    </row>
    <row r="70" spans="2:2" ht="15.75" customHeight="1">
      <c r="B70" s="20"/>
    </row>
    <row r="71" spans="2:2" ht="15.75" customHeight="1">
      <c r="B71" s="20"/>
    </row>
    <row r="72" spans="2:2" ht="15.75" customHeight="1">
      <c r="B72" s="20"/>
    </row>
    <row r="73" spans="2:2" ht="15.75" customHeight="1">
      <c r="B73" s="20"/>
    </row>
    <row r="74" spans="2:2" ht="15.75" customHeight="1">
      <c r="B74" s="20"/>
    </row>
    <row r="75" spans="2:2" ht="15.75" customHeight="1">
      <c r="B75" s="20"/>
    </row>
    <row r="76" spans="2:2" ht="15.75" customHeight="1">
      <c r="B76" s="20"/>
    </row>
    <row r="77" spans="2:2" ht="15.75" customHeight="1">
      <c r="B77" s="20"/>
    </row>
    <row r="78" spans="2:2" ht="15.75" customHeight="1">
      <c r="B78" s="20"/>
    </row>
    <row r="79" spans="2:2" ht="15.75" customHeight="1">
      <c r="B79" s="20"/>
    </row>
    <row r="80" spans="2:2" ht="15.75" customHeight="1">
      <c r="B80" s="20"/>
    </row>
    <row r="81" spans="2:2" ht="15.75" customHeight="1">
      <c r="B81" s="20"/>
    </row>
    <row r="82" spans="2:2" ht="15.75" customHeight="1">
      <c r="B82" s="20"/>
    </row>
    <row r="83" spans="2:2" ht="15.75" customHeight="1">
      <c r="B83" s="20"/>
    </row>
    <row r="84" spans="2:2" ht="15.75" customHeight="1">
      <c r="B84" s="20"/>
    </row>
    <row r="85" spans="2:2" ht="15.75" customHeight="1">
      <c r="B85" s="20"/>
    </row>
    <row r="86" spans="2:2" ht="15.75" customHeight="1">
      <c r="B86" s="20"/>
    </row>
    <row r="87" spans="2:2" ht="15.75" customHeight="1">
      <c r="B87" s="20"/>
    </row>
    <row r="88" spans="2:2" ht="15.75" customHeight="1">
      <c r="B88" s="20"/>
    </row>
    <row r="89" spans="2:2" ht="15.75" customHeight="1">
      <c r="B89" s="20"/>
    </row>
    <row r="90" spans="2:2" ht="15.75" customHeight="1">
      <c r="B90" s="20"/>
    </row>
    <row r="91" spans="2:2" ht="15.75" customHeight="1">
      <c r="B91" s="20"/>
    </row>
    <row r="92" spans="2:2" ht="15.75" customHeight="1">
      <c r="B92" s="20"/>
    </row>
    <row r="93" spans="2:2" ht="15.75" customHeight="1">
      <c r="B93" s="20"/>
    </row>
    <row r="94" spans="2:2" ht="15.75" customHeight="1">
      <c r="B94" s="20"/>
    </row>
    <row r="95" spans="2:2" ht="15.75" customHeight="1">
      <c r="B95" s="20"/>
    </row>
    <row r="96" spans="2:2" ht="15.75" customHeight="1">
      <c r="B96" s="20"/>
    </row>
    <row r="97" spans="2:2" ht="15.75" customHeight="1">
      <c r="B97" s="20"/>
    </row>
    <row r="98" spans="2:2" ht="15.75" customHeight="1">
      <c r="B98" s="20"/>
    </row>
    <row r="99" spans="2:2" ht="15.75" customHeight="1">
      <c r="B99" s="20"/>
    </row>
    <row r="100" spans="2:2" ht="15.75" customHeight="1">
      <c r="B100" s="20"/>
    </row>
    <row r="101" spans="2:2" ht="15.75" customHeight="1">
      <c r="B101" s="20"/>
    </row>
    <row r="102" spans="2:2" ht="15.75" customHeight="1">
      <c r="B102" s="20"/>
    </row>
    <row r="103" spans="2:2" ht="15.75" customHeight="1">
      <c r="B103" s="20"/>
    </row>
    <row r="104" spans="2:2" ht="15.75" customHeight="1">
      <c r="B104" s="20"/>
    </row>
    <row r="105" spans="2:2" ht="15.75" customHeight="1">
      <c r="B105" s="20"/>
    </row>
    <row r="106" spans="2:2" ht="15.75" customHeight="1">
      <c r="B106" s="20"/>
    </row>
    <row r="107" spans="2:2" ht="15.75" customHeight="1">
      <c r="B107" s="20"/>
    </row>
    <row r="108" spans="2:2" ht="15.75" customHeight="1">
      <c r="B108" s="20"/>
    </row>
    <row r="109" spans="2:2" ht="15.75" customHeight="1">
      <c r="B109" s="20"/>
    </row>
    <row r="110" spans="2:2" ht="15.75" customHeight="1">
      <c r="B110" s="20"/>
    </row>
    <row r="111" spans="2:2" ht="15.75" customHeight="1">
      <c r="B111" s="20"/>
    </row>
    <row r="112" spans="2:2" ht="15.75" customHeight="1">
      <c r="B112" s="20"/>
    </row>
    <row r="113" spans="2:2" ht="15.75" customHeight="1">
      <c r="B113" s="20"/>
    </row>
    <row r="114" spans="2:2" ht="15.75" customHeight="1">
      <c r="B114" s="20"/>
    </row>
    <row r="115" spans="2:2" ht="15.75" customHeight="1">
      <c r="B115" s="20"/>
    </row>
    <row r="116" spans="2:2" ht="15.75" customHeight="1">
      <c r="B116" s="20"/>
    </row>
    <row r="117" spans="2:2" ht="15.75" customHeight="1">
      <c r="B117" s="20"/>
    </row>
    <row r="118" spans="2:2" ht="15.75" customHeight="1">
      <c r="B118" s="20"/>
    </row>
    <row r="119" spans="2:2" ht="15.75" customHeight="1">
      <c r="B119" s="20"/>
    </row>
    <row r="120" spans="2:2" ht="15.75" customHeight="1">
      <c r="B120" s="20"/>
    </row>
    <row r="121" spans="2:2" ht="15.75" customHeight="1">
      <c r="B121" s="20"/>
    </row>
    <row r="122" spans="2:2" ht="15.75" customHeight="1">
      <c r="B122" s="20"/>
    </row>
    <row r="123" spans="2:2" ht="15.75" customHeight="1">
      <c r="B123" s="20"/>
    </row>
    <row r="124" spans="2:2" ht="15.75" customHeight="1">
      <c r="B124" s="20"/>
    </row>
    <row r="125" spans="2:2" ht="15.75" customHeight="1">
      <c r="B125" s="20"/>
    </row>
    <row r="126" spans="2:2" ht="15.75" customHeight="1">
      <c r="B126" s="20"/>
    </row>
    <row r="127" spans="2:2" ht="15.75" customHeight="1">
      <c r="B127" s="20"/>
    </row>
    <row r="128" spans="2:2" ht="15.75" customHeight="1">
      <c r="B128" s="20"/>
    </row>
    <row r="129" spans="2:2" ht="15.75" customHeight="1">
      <c r="B129" s="20"/>
    </row>
    <row r="130" spans="2:2" ht="15.75" customHeight="1">
      <c r="B130" s="20"/>
    </row>
    <row r="131" spans="2:2" ht="15.75" customHeight="1">
      <c r="B131" s="20"/>
    </row>
    <row r="132" spans="2:2" ht="15.75" customHeight="1">
      <c r="B132" s="20"/>
    </row>
    <row r="133" spans="2:2" ht="15.75" customHeight="1">
      <c r="B133" s="20"/>
    </row>
    <row r="134" spans="2:2" ht="15.75" customHeight="1">
      <c r="B134" s="20"/>
    </row>
    <row r="135" spans="2:2" ht="15.75" customHeight="1">
      <c r="B135" s="20"/>
    </row>
    <row r="136" spans="2:2" ht="15.75" customHeight="1">
      <c r="B136" s="20"/>
    </row>
    <row r="137" spans="2:2" ht="15.75" customHeight="1">
      <c r="B137" s="20"/>
    </row>
    <row r="138" spans="2:2" ht="15.75" customHeight="1">
      <c r="B138" s="20"/>
    </row>
    <row r="139" spans="2:2" ht="15.75" customHeight="1">
      <c r="B139" s="20"/>
    </row>
    <row r="140" spans="2:2" ht="15.75" customHeight="1">
      <c r="B140" s="20"/>
    </row>
    <row r="141" spans="2:2" ht="15.75" customHeight="1">
      <c r="B141" s="20"/>
    </row>
    <row r="142" spans="2:2" ht="15.75" customHeight="1">
      <c r="B142" s="20"/>
    </row>
    <row r="143" spans="2:2" ht="15.75" customHeight="1">
      <c r="B143" s="20"/>
    </row>
    <row r="144" spans="2:2" ht="15.75" customHeight="1">
      <c r="B144" s="20"/>
    </row>
    <row r="145" spans="2:2" ht="15.75" customHeight="1">
      <c r="B145" s="20"/>
    </row>
    <row r="146" spans="2:2" ht="15.75" customHeight="1">
      <c r="B146" s="20"/>
    </row>
    <row r="147" spans="2:2" ht="15.75" customHeight="1">
      <c r="B147" s="20"/>
    </row>
    <row r="148" spans="2:2" ht="15.75" customHeight="1">
      <c r="B148" s="20"/>
    </row>
    <row r="149" spans="2:2" ht="15.75" customHeight="1">
      <c r="B149" s="20"/>
    </row>
    <row r="150" spans="2:2" ht="15.75" customHeight="1">
      <c r="B150" s="20"/>
    </row>
    <row r="151" spans="2:2" ht="15.75" customHeight="1">
      <c r="B151" s="20"/>
    </row>
    <row r="152" spans="2:2" ht="15.75" customHeight="1">
      <c r="B152" s="20"/>
    </row>
    <row r="153" spans="2:2" ht="15.75" customHeight="1">
      <c r="B153" s="20"/>
    </row>
    <row r="154" spans="2:2" ht="15.75" customHeight="1">
      <c r="B154" s="20"/>
    </row>
    <row r="155" spans="2:2" ht="15.75" customHeight="1">
      <c r="B155" s="20"/>
    </row>
    <row r="156" spans="2:2" ht="15.75" customHeight="1">
      <c r="B156" s="20"/>
    </row>
    <row r="157" spans="2:2" ht="15.75" customHeight="1">
      <c r="B157" s="20"/>
    </row>
    <row r="158" spans="2:2" ht="15.75" customHeight="1">
      <c r="B158" s="20"/>
    </row>
    <row r="159" spans="2:2" ht="15.75" customHeight="1">
      <c r="B159" s="20"/>
    </row>
    <row r="160" spans="2:2" ht="15.75" customHeight="1">
      <c r="B160" s="20"/>
    </row>
    <row r="161" spans="2:2" ht="15.75" customHeight="1">
      <c r="B161" s="20"/>
    </row>
    <row r="162" spans="2:2" ht="15.75" customHeight="1">
      <c r="B162" s="20"/>
    </row>
    <row r="163" spans="2:2" ht="15.75" customHeight="1">
      <c r="B163" s="20"/>
    </row>
    <row r="164" spans="2:2" ht="15.75" customHeight="1">
      <c r="B164" s="20"/>
    </row>
    <row r="165" spans="2:2" ht="15.75" customHeight="1">
      <c r="B165" s="20"/>
    </row>
    <row r="166" spans="2:2" ht="15.75" customHeight="1">
      <c r="B166" s="20"/>
    </row>
    <row r="167" spans="2:2" ht="15.75" customHeight="1">
      <c r="B167" s="20"/>
    </row>
    <row r="168" spans="2:2" ht="15.75" customHeight="1">
      <c r="B168" s="20"/>
    </row>
    <row r="169" spans="2:2" ht="15.75" customHeight="1">
      <c r="B169" s="20"/>
    </row>
    <row r="170" spans="2:2" ht="15.75" customHeight="1">
      <c r="B170" s="20"/>
    </row>
    <row r="171" spans="2:2" ht="15.75" customHeight="1">
      <c r="B171" s="20"/>
    </row>
    <row r="172" spans="2:2" ht="15.75" customHeight="1">
      <c r="B172" s="20"/>
    </row>
    <row r="173" spans="2:2" ht="15.75" customHeight="1">
      <c r="B173" s="20"/>
    </row>
    <row r="174" spans="2:2" ht="15.75" customHeight="1">
      <c r="B174" s="20"/>
    </row>
    <row r="175" spans="2:2" ht="15.75" customHeight="1">
      <c r="B175" s="20"/>
    </row>
    <row r="176" spans="2:2" ht="15.75" customHeight="1">
      <c r="B176" s="20"/>
    </row>
    <row r="177" spans="2:2" ht="15.75" customHeight="1">
      <c r="B177" s="20"/>
    </row>
    <row r="178" spans="2:2" ht="15.75" customHeight="1">
      <c r="B178" s="20"/>
    </row>
    <row r="179" spans="2:2" ht="15.75" customHeight="1">
      <c r="B179" s="20"/>
    </row>
    <row r="180" spans="2:2" ht="15.75" customHeight="1">
      <c r="B180" s="20"/>
    </row>
    <row r="181" spans="2:2" ht="15.75" customHeight="1">
      <c r="B181" s="20"/>
    </row>
    <row r="182" spans="2:2" ht="15.75" customHeight="1">
      <c r="B182" s="20"/>
    </row>
    <row r="183" spans="2:2" ht="15.75" customHeight="1">
      <c r="B183" s="20"/>
    </row>
    <row r="184" spans="2:2" ht="15.75" customHeight="1">
      <c r="B184" s="20"/>
    </row>
    <row r="185" spans="2:2" ht="15.75" customHeight="1">
      <c r="B185" s="20"/>
    </row>
    <row r="186" spans="2:2" ht="15.75" customHeight="1">
      <c r="B186" s="20"/>
    </row>
    <row r="187" spans="2:2" ht="15.75" customHeight="1">
      <c r="B187" s="20"/>
    </row>
    <row r="188" spans="2:2" ht="15.75" customHeight="1">
      <c r="B188" s="20"/>
    </row>
    <row r="189" spans="2:2" ht="15.75" customHeight="1">
      <c r="B189" s="20"/>
    </row>
    <row r="190" spans="2:2" ht="15.75" customHeight="1">
      <c r="B190" s="20"/>
    </row>
    <row r="191" spans="2:2" ht="15.75" customHeight="1">
      <c r="B191" s="20"/>
    </row>
    <row r="192" spans="2:2" ht="15.75" customHeight="1">
      <c r="B192" s="20"/>
    </row>
    <row r="193" spans="2:2" ht="15.75" customHeight="1">
      <c r="B193" s="20"/>
    </row>
    <row r="194" spans="2:2" ht="15.75" customHeight="1">
      <c r="B194" s="20"/>
    </row>
    <row r="195" spans="2:2" ht="15.75" customHeight="1">
      <c r="B195" s="20"/>
    </row>
    <row r="196" spans="2:2" ht="15.75" customHeight="1">
      <c r="B196" s="20"/>
    </row>
    <row r="197" spans="2:2" ht="15.75" customHeight="1">
      <c r="B197" s="20"/>
    </row>
    <row r="198" spans="2:2" ht="15.75" customHeight="1">
      <c r="B198" s="20"/>
    </row>
    <row r="199" spans="2:2" ht="15.75" customHeight="1">
      <c r="B199" s="20"/>
    </row>
    <row r="200" spans="2:2" ht="15.75" customHeight="1">
      <c r="B200" s="20"/>
    </row>
    <row r="201" spans="2:2" ht="15.75" customHeight="1">
      <c r="B201" s="20"/>
    </row>
    <row r="202" spans="2:2" ht="15.75" customHeight="1">
      <c r="B202" s="20"/>
    </row>
    <row r="203" spans="2:2" ht="15.75" customHeight="1">
      <c r="B203" s="20"/>
    </row>
    <row r="204" spans="2:2" ht="15.75" customHeight="1">
      <c r="B204" s="20"/>
    </row>
    <row r="205" spans="2:2" ht="15.75" customHeight="1">
      <c r="B205" s="20"/>
    </row>
    <row r="206" spans="2:2" ht="15.75" customHeight="1">
      <c r="B206" s="20"/>
    </row>
    <row r="207" spans="2:2" ht="15.75" customHeight="1">
      <c r="B207" s="20"/>
    </row>
    <row r="208" spans="2:2" ht="15.75" customHeight="1">
      <c r="B208" s="20"/>
    </row>
    <row r="209" spans="2:2" ht="15.75" customHeight="1">
      <c r="B209" s="20"/>
    </row>
    <row r="210" spans="2:2" ht="15.75" customHeight="1">
      <c r="B210" s="20"/>
    </row>
    <row r="211" spans="2:2" ht="15.75" customHeight="1">
      <c r="B211" s="20"/>
    </row>
    <row r="212" spans="2:2" ht="15.75" customHeight="1">
      <c r="B212" s="20"/>
    </row>
    <row r="213" spans="2:2" ht="15.75" customHeight="1">
      <c r="B213" s="20"/>
    </row>
    <row r="214" spans="2:2" ht="15.75" customHeight="1">
      <c r="B214" s="20"/>
    </row>
    <row r="215" spans="2:2" ht="15.75" customHeight="1">
      <c r="B215" s="20"/>
    </row>
    <row r="216" spans="2:2" ht="15.75" customHeight="1">
      <c r="B216" s="20"/>
    </row>
    <row r="217" spans="2:2" ht="15.75" customHeight="1">
      <c r="B217" s="20"/>
    </row>
    <row r="218" spans="2:2" ht="15.75" customHeight="1">
      <c r="B218" s="20"/>
    </row>
    <row r="219" spans="2:2" ht="15.75" customHeight="1">
      <c r="B219" s="20"/>
    </row>
    <row r="220" spans="2:2" ht="15.75" customHeight="1">
      <c r="B220" s="20"/>
    </row>
    <row r="221" spans="2:2" ht="15.75" customHeight="1">
      <c r="B221" s="20"/>
    </row>
    <row r="222" spans="2:2" ht="15.75" customHeight="1">
      <c r="B222" s="20"/>
    </row>
    <row r="223" spans="2:2" ht="15.75" customHeight="1">
      <c r="B223" s="20"/>
    </row>
    <row r="224" spans="2:2" ht="15.75" customHeight="1">
      <c r="B224" s="20"/>
    </row>
    <row r="225" spans="2:2" ht="15.75" customHeight="1">
      <c r="B225" s="20"/>
    </row>
    <row r="226" spans="2:2" ht="15.75" customHeight="1">
      <c r="B226" s="20"/>
    </row>
    <row r="227" spans="2:2" ht="15.75" customHeight="1">
      <c r="B227" s="20"/>
    </row>
    <row r="228" spans="2:2" ht="15.75" customHeight="1">
      <c r="B228" s="20"/>
    </row>
    <row r="229" spans="2:2" ht="15.75" customHeight="1">
      <c r="B229" s="20"/>
    </row>
    <row r="230" spans="2:2" ht="15.75" customHeight="1">
      <c r="B230" s="20"/>
    </row>
    <row r="231" spans="2:2" ht="15.75" customHeight="1">
      <c r="B231" s="20"/>
    </row>
    <row r="232" spans="2:2" ht="15.75" customHeight="1">
      <c r="B232" s="20"/>
    </row>
    <row r="233" spans="2:2" ht="15.75" customHeight="1">
      <c r="B233" s="20"/>
    </row>
    <row r="234" spans="2:2" ht="15.75" customHeight="1">
      <c r="B234" s="20"/>
    </row>
    <row r="235" spans="2:2" ht="15.75" customHeight="1">
      <c r="B235" s="20"/>
    </row>
    <row r="236" spans="2:2" ht="15.75" customHeight="1">
      <c r="B236" s="20"/>
    </row>
    <row r="237" spans="2:2" ht="15.75" customHeight="1">
      <c r="B237" s="20"/>
    </row>
    <row r="238" spans="2:2" ht="15.75" customHeight="1">
      <c r="B238" s="20"/>
    </row>
    <row r="239" spans="2:2" ht="15.75" customHeight="1">
      <c r="B239" s="20"/>
    </row>
    <row r="240" spans="2:2" ht="15.75" customHeight="1">
      <c r="B240" s="20"/>
    </row>
    <row r="241" spans="2:2" ht="15.75" customHeight="1">
      <c r="B241" s="20"/>
    </row>
    <row r="242" spans="2:2" ht="15.75" customHeight="1">
      <c r="B242" s="20"/>
    </row>
    <row r="243" spans="2:2" ht="15.75" customHeight="1">
      <c r="B243" s="20"/>
    </row>
    <row r="244" spans="2:2" ht="15.75" customHeight="1">
      <c r="B244" s="20"/>
    </row>
    <row r="245" spans="2:2" ht="15.75" customHeight="1">
      <c r="B245" s="20"/>
    </row>
    <row r="246" spans="2:2" ht="15.75" customHeight="1">
      <c r="B246" s="20"/>
    </row>
    <row r="247" spans="2:2" ht="15.75" customHeight="1">
      <c r="B247" s="20"/>
    </row>
    <row r="248" spans="2:2" ht="15.75" customHeight="1">
      <c r="B248" s="20"/>
    </row>
    <row r="249" spans="2:2" ht="15.75" customHeight="1">
      <c r="B249" s="20"/>
    </row>
    <row r="250" spans="2:2" ht="15.75" customHeight="1">
      <c r="B250" s="20"/>
    </row>
    <row r="251" spans="2:2" ht="15.75" customHeight="1">
      <c r="B251" s="20"/>
    </row>
    <row r="252" spans="2:2" ht="15.75" customHeight="1">
      <c r="B252" s="20"/>
    </row>
    <row r="253" spans="2:2" ht="15.75" customHeight="1">
      <c r="B253" s="20"/>
    </row>
    <row r="254" spans="2:2" ht="15.75" customHeight="1">
      <c r="B254" s="20"/>
    </row>
    <row r="255" spans="2:2" ht="15.75" customHeight="1">
      <c r="B255" s="20"/>
    </row>
    <row r="256" spans="2:2" ht="15.75" customHeight="1">
      <c r="B256" s="20"/>
    </row>
    <row r="257" spans="2:2" ht="15.75" customHeight="1">
      <c r="B257" s="20"/>
    </row>
    <row r="258" spans="2:2" ht="15.75" customHeight="1">
      <c r="B258" s="20"/>
    </row>
    <row r="259" spans="2:2" ht="15.75" customHeight="1">
      <c r="B259" s="20"/>
    </row>
    <row r="260" spans="2:2" ht="15.75" customHeight="1">
      <c r="B260" s="20"/>
    </row>
    <row r="261" spans="2:2" ht="15.75" customHeight="1">
      <c r="B261" s="20"/>
    </row>
    <row r="262" spans="2:2" ht="15.75" customHeight="1">
      <c r="B262" s="20"/>
    </row>
    <row r="263" spans="2:2" ht="15.75" customHeight="1">
      <c r="B263" s="20"/>
    </row>
    <row r="264" spans="2:2" ht="15.75" customHeight="1">
      <c r="B264" s="20"/>
    </row>
    <row r="265" spans="2:2" ht="15.75" customHeight="1">
      <c r="B265" s="20"/>
    </row>
    <row r="266" spans="2:2" ht="15.75" customHeight="1">
      <c r="B266" s="20"/>
    </row>
    <row r="267" spans="2:2" ht="15.75" customHeight="1">
      <c r="B267" s="20"/>
    </row>
    <row r="268" spans="2:2" ht="15.75" customHeight="1">
      <c r="B268" s="20"/>
    </row>
    <row r="269" spans="2:2" ht="15.75" customHeight="1">
      <c r="B269" s="20"/>
    </row>
    <row r="270" spans="2:2" ht="15.75" customHeight="1">
      <c r="B270" s="20"/>
    </row>
    <row r="271" spans="2:2" ht="15.75" customHeight="1">
      <c r="B271" s="20"/>
    </row>
    <row r="272" spans="2:2" ht="15.75" customHeight="1">
      <c r="B272" s="20"/>
    </row>
    <row r="273" spans="2:2" ht="15.75" customHeight="1">
      <c r="B273" s="20"/>
    </row>
    <row r="274" spans="2:2" ht="15.75" customHeight="1">
      <c r="B274" s="20"/>
    </row>
    <row r="275" spans="2:2" ht="15.75" customHeight="1">
      <c r="B275" s="20"/>
    </row>
    <row r="276" spans="2:2" ht="15.75" customHeight="1">
      <c r="B276" s="20"/>
    </row>
    <row r="277" spans="2:2" ht="15.75" customHeight="1">
      <c r="B277" s="20"/>
    </row>
    <row r="278" spans="2:2" ht="15.75" customHeight="1">
      <c r="B278" s="20"/>
    </row>
    <row r="279" spans="2:2" ht="15.75" customHeight="1">
      <c r="B279" s="20"/>
    </row>
    <row r="280" spans="2:2" ht="15.75" customHeight="1">
      <c r="B280" s="20"/>
    </row>
    <row r="281" spans="2:2" ht="15.75" customHeight="1">
      <c r="B281" s="20"/>
    </row>
    <row r="282" spans="2:2" ht="15.75" customHeight="1">
      <c r="B282" s="20"/>
    </row>
    <row r="283" spans="2:2" ht="15.75" customHeight="1">
      <c r="B283" s="20"/>
    </row>
    <row r="284" spans="2:2" ht="15.75" customHeight="1">
      <c r="B284" s="20"/>
    </row>
    <row r="285" spans="2:2" ht="15.75" customHeight="1">
      <c r="B285" s="20"/>
    </row>
    <row r="286" spans="2:2" ht="15.75" customHeight="1">
      <c r="B286" s="20"/>
    </row>
    <row r="287" spans="2:2" ht="15.75" customHeight="1">
      <c r="B287" s="20"/>
    </row>
    <row r="288" spans="2:2" ht="15.75" customHeight="1">
      <c r="B288" s="20"/>
    </row>
    <row r="289" spans="2:2" ht="15.75" customHeight="1">
      <c r="B289" s="20"/>
    </row>
    <row r="290" spans="2:2" ht="15.75" customHeight="1">
      <c r="B290" s="20"/>
    </row>
    <row r="291" spans="2:2" ht="15.75" customHeight="1">
      <c r="B291" s="20"/>
    </row>
    <row r="292" spans="2:2" ht="15.75" customHeight="1">
      <c r="B292" s="20"/>
    </row>
    <row r="293" spans="2:2" ht="15.75" customHeight="1">
      <c r="B293" s="20"/>
    </row>
    <row r="294" spans="2:2" ht="15.75" customHeight="1">
      <c r="B294" s="20"/>
    </row>
    <row r="295" spans="2:2" ht="15.75" customHeight="1">
      <c r="B295" s="20"/>
    </row>
    <row r="296" spans="2:2" ht="15.75" customHeight="1">
      <c r="B296" s="20"/>
    </row>
    <row r="297" spans="2:2" ht="15.75" customHeight="1">
      <c r="B297" s="20"/>
    </row>
    <row r="298" spans="2:2" ht="15.75" customHeight="1">
      <c r="B298" s="20"/>
    </row>
    <row r="299" spans="2:2" ht="15.75" customHeight="1">
      <c r="B299" s="20"/>
    </row>
    <row r="300" spans="2:2" ht="15.75" customHeight="1">
      <c r="B300" s="20"/>
    </row>
    <row r="301" spans="2:2" ht="15.75" customHeight="1">
      <c r="B301" s="20"/>
    </row>
    <row r="302" spans="2:2" ht="15.75" customHeight="1">
      <c r="B302" s="20"/>
    </row>
    <row r="303" spans="2:2" ht="15.75" customHeight="1">
      <c r="B303" s="20"/>
    </row>
    <row r="304" spans="2:2" ht="15.75" customHeight="1">
      <c r="B304" s="20"/>
    </row>
    <row r="305" spans="2:2" ht="15.75" customHeight="1">
      <c r="B305" s="20"/>
    </row>
    <row r="306" spans="2:2" ht="15.75" customHeight="1">
      <c r="B306" s="20"/>
    </row>
    <row r="307" spans="2:2" ht="15.75" customHeight="1">
      <c r="B307" s="20"/>
    </row>
    <row r="308" spans="2:2" ht="15.75" customHeight="1">
      <c r="B308" s="20"/>
    </row>
    <row r="309" spans="2:2" ht="15.75" customHeight="1">
      <c r="B309" s="20"/>
    </row>
    <row r="310" spans="2:2" ht="15.75" customHeight="1">
      <c r="B310" s="20"/>
    </row>
    <row r="311" spans="2:2" ht="15.75" customHeight="1">
      <c r="B311" s="20"/>
    </row>
    <row r="312" spans="2:2" ht="15.75" customHeight="1">
      <c r="B312" s="20"/>
    </row>
    <row r="313" spans="2:2" ht="15.75" customHeight="1">
      <c r="B313" s="20"/>
    </row>
    <row r="314" spans="2:2" ht="15.75" customHeight="1">
      <c r="B314" s="20"/>
    </row>
    <row r="315" spans="2:2" ht="15.75" customHeight="1">
      <c r="B315" s="20"/>
    </row>
    <row r="316" spans="2:2" ht="15.75" customHeight="1">
      <c r="B316" s="20"/>
    </row>
    <row r="317" spans="2:2" ht="15.75" customHeight="1">
      <c r="B317" s="20"/>
    </row>
    <row r="318" spans="2:2" ht="15.75" customHeight="1">
      <c r="B318" s="20"/>
    </row>
    <row r="319" spans="2:2" ht="15.75" customHeight="1">
      <c r="B319" s="20"/>
    </row>
    <row r="320" spans="2:2" ht="15.75" customHeight="1">
      <c r="B320" s="20"/>
    </row>
    <row r="321" spans="2:2" ht="15.75" customHeight="1">
      <c r="B321" s="20"/>
    </row>
    <row r="322" spans="2:2" ht="15.75" customHeight="1">
      <c r="B322" s="20"/>
    </row>
    <row r="323" spans="2:2" ht="15.75" customHeight="1">
      <c r="B323" s="20"/>
    </row>
    <row r="324" spans="2:2" ht="15.75" customHeight="1">
      <c r="B324" s="20"/>
    </row>
    <row r="325" spans="2:2" ht="15.75" customHeight="1">
      <c r="B325" s="20"/>
    </row>
    <row r="326" spans="2:2" ht="15.75" customHeight="1">
      <c r="B326" s="20"/>
    </row>
    <row r="327" spans="2:2" ht="15.75" customHeight="1">
      <c r="B327" s="20"/>
    </row>
    <row r="328" spans="2:2" ht="15.75" customHeight="1">
      <c r="B328" s="20"/>
    </row>
    <row r="329" spans="2:2" ht="15.75" customHeight="1">
      <c r="B329" s="20"/>
    </row>
    <row r="330" spans="2:2" ht="15.75" customHeight="1">
      <c r="B330" s="20"/>
    </row>
    <row r="331" spans="2:2" ht="15.75" customHeight="1">
      <c r="B331" s="20"/>
    </row>
    <row r="332" spans="2:2" ht="15.75" customHeight="1">
      <c r="B332" s="20"/>
    </row>
    <row r="333" spans="2:2" ht="15.75" customHeight="1">
      <c r="B333" s="20"/>
    </row>
    <row r="334" spans="2:2" ht="15.75" customHeight="1">
      <c r="B334" s="20"/>
    </row>
    <row r="335" spans="2:2" ht="15.75" customHeight="1">
      <c r="B335" s="20"/>
    </row>
    <row r="336" spans="2:2" ht="15.75" customHeight="1">
      <c r="B336" s="20"/>
    </row>
    <row r="337" spans="2:2" ht="15.75" customHeight="1">
      <c r="B337" s="20"/>
    </row>
    <row r="338" spans="2:2" ht="15.75" customHeight="1">
      <c r="B338" s="20"/>
    </row>
    <row r="339" spans="2:2" ht="15.75" customHeight="1">
      <c r="B339" s="20"/>
    </row>
    <row r="340" spans="2:2" ht="15.75" customHeight="1">
      <c r="B340" s="20"/>
    </row>
    <row r="341" spans="2:2" ht="15.75" customHeight="1">
      <c r="B341" s="20"/>
    </row>
    <row r="342" spans="2:2" ht="15.75" customHeight="1">
      <c r="B342" s="20"/>
    </row>
    <row r="343" spans="2:2" ht="15.75" customHeight="1">
      <c r="B343" s="20"/>
    </row>
    <row r="344" spans="2:2" ht="15.75" customHeight="1">
      <c r="B344" s="20"/>
    </row>
    <row r="345" spans="2:2" ht="15.75" customHeight="1">
      <c r="B345" s="20"/>
    </row>
    <row r="346" spans="2:2" ht="15.75" customHeight="1">
      <c r="B346" s="20"/>
    </row>
    <row r="347" spans="2:2" ht="15.75" customHeight="1">
      <c r="B347" s="20"/>
    </row>
    <row r="348" spans="2:2" ht="15.75" customHeight="1">
      <c r="B348" s="20"/>
    </row>
    <row r="349" spans="2:2" ht="15.75" customHeight="1">
      <c r="B349" s="20"/>
    </row>
    <row r="350" spans="2:2" ht="15.75" customHeight="1">
      <c r="B350" s="20"/>
    </row>
    <row r="351" spans="2:2" ht="15.75" customHeight="1">
      <c r="B351" s="20"/>
    </row>
    <row r="352" spans="2:2" ht="15.75" customHeight="1">
      <c r="B352" s="20"/>
    </row>
    <row r="353" spans="2:2" ht="15.75" customHeight="1">
      <c r="B353" s="20"/>
    </row>
    <row r="354" spans="2:2" ht="15.75" customHeight="1">
      <c r="B354" s="20"/>
    </row>
    <row r="355" spans="2:2" ht="15.75" customHeight="1">
      <c r="B355" s="20"/>
    </row>
    <row r="356" spans="2:2" ht="15.75" customHeight="1">
      <c r="B356" s="20"/>
    </row>
    <row r="357" spans="2:2" ht="15.75" customHeight="1">
      <c r="B357" s="20"/>
    </row>
    <row r="358" spans="2:2" ht="15.75" customHeight="1">
      <c r="B358" s="20"/>
    </row>
    <row r="359" spans="2:2" ht="15.75" customHeight="1">
      <c r="B359" s="20"/>
    </row>
    <row r="360" spans="2:2" ht="15.75" customHeight="1">
      <c r="B360" s="20"/>
    </row>
    <row r="361" spans="2:2" ht="15.75" customHeight="1">
      <c r="B361" s="20"/>
    </row>
    <row r="362" spans="2:2" ht="15.75" customHeight="1">
      <c r="B362" s="20"/>
    </row>
    <row r="363" spans="2:2" ht="15.75" customHeight="1">
      <c r="B363" s="20"/>
    </row>
    <row r="364" spans="2:2" ht="15.75" customHeight="1">
      <c r="B364" s="20"/>
    </row>
    <row r="365" spans="2:2" ht="15.75" customHeight="1">
      <c r="B365" s="20"/>
    </row>
    <row r="366" spans="2:2" ht="15.75" customHeight="1">
      <c r="B366" s="20"/>
    </row>
    <row r="367" spans="2:2" ht="15.75" customHeight="1">
      <c r="B367" s="20"/>
    </row>
    <row r="368" spans="2:2" ht="15.75" customHeight="1">
      <c r="B368" s="20"/>
    </row>
    <row r="369" spans="2:2" ht="15.75" customHeight="1">
      <c r="B369" s="20"/>
    </row>
    <row r="370" spans="2:2" ht="15.75" customHeight="1">
      <c r="B370" s="20"/>
    </row>
    <row r="371" spans="2:2" ht="15.75" customHeight="1">
      <c r="B371" s="20"/>
    </row>
    <row r="372" spans="2:2" ht="15.75" customHeight="1">
      <c r="B372" s="20"/>
    </row>
    <row r="373" spans="2:2" ht="15.75" customHeight="1">
      <c r="B373" s="20"/>
    </row>
    <row r="374" spans="2:2" ht="15.75" customHeight="1">
      <c r="B374" s="20"/>
    </row>
    <row r="375" spans="2:2" ht="15.75" customHeight="1">
      <c r="B375" s="20"/>
    </row>
    <row r="376" spans="2:2" ht="15.75" customHeight="1">
      <c r="B376" s="20"/>
    </row>
    <row r="377" spans="2:2" ht="15.75" customHeight="1">
      <c r="B377" s="20"/>
    </row>
    <row r="378" spans="2:2" ht="15.75" customHeight="1">
      <c r="B378" s="20"/>
    </row>
    <row r="379" spans="2:2" ht="15.75" customHeight="1">
      <c r="B379" s="20"/>
    </row>
    <row r="380" spans="2:2" ht="15.75" customHeight="1">
      <c r="B380" s="20"/>
    </row>
    <row r="381" spans="2:2" ht="15.75" customHeight="1">
      <c r="B381" s="20"/>
    </row>
    <row r="382" spans="2:2" ht="15.75" customHeight="1">
      <c r="B382" s="20"/>
    </row>
    <row r="383" spans="2:2" ht="15.75" customHeight="1">
      <c r="B383" s="20"/>
    </row>
    <row r="384" spans="2:2" ht="15.75" customHeight="1">
      <c r="B384" s="20"/>
    </row>
    <row r="385" spans="2:2" ht="15.75" customHeight="1">
      <c r="B385" s="20"/>
    </row>
    <row r="386" spans="2:2" ht="15.75" customHeight="1">
      <c r="B386" s="20"/>
    </row>
    <row r="387" spans="2:2" ht="15.75" customHeight="1">
      <c r="B387" s="20"/>
    </row>
    <row r="388" spans="2:2" ht="15.75" customHeight="1">
      <c r="B388" s="20"/>
    </row>
    <row r="389" spans="2:2" ht="15.75" customHeight="1">
      <c r="B389" s="20"/>
    </row>
    <row r="390" spans="2:2" ht="15.75" customHeight="1">
      <c r="B390" s="20"/>
    </row>
    <row r="391" spans="2:2" ht="15.75" customHeight="1">
      <c r="B391" s="20"/>
    </row>
    <row r="392" spans="2:2" ht="15.75" customHeight="1">
      <c r="B392" s="20"/>
    </row>
    <row r="393" spans="2:2" ht="15.75" customHeight="1">
      <c r="B393" s="20"/>
    </row>
    <row r="394" spans="2:2" ht="15.75" customHeight="1">
      <c r="B394" s="20"/>
    </row>
    <row r="395" spans="2:2" ht="15.75" customHeight="1">
      <c r="B395" s="20"/>
    </row>
    <row r="396" spans="2:2" ht="15.75" customHeight="1">
      <c r="B396" s="20"/>
    </row>
    <row r="397" spans="2:2" ht="15.75" customHeight="1">
      <c r="B397" s="20"/>
    </row>
    <row r="398" spans="2:2" ht="15.75" customHeight="1">
      <c r="B398" s="20"/>
    </row>
    <row r="399" spans="2:2" ht="15.75" customHeight="1">
      <c r="B399" s="20"/>
    </row>
    <row r="400" spans="2:2" ht="15.75" customHeight="1">
      <c r="B400" s="20"/>
    </row>
    <row r="401" spans="2:2" ht="15.75" customHeight="1">
      <c r="B401" s="20"/>
    </row>
    <row r="402" spans="2:2" ht="15.75" customHeight="1">
      <c r="B402" s="20"/>
    </row>
    <row r="403" spans="2:2" ht="15.75" customHeight="1">
      <c r="B403" s="20"/>
    </row>
    <row r="404" spans="2:2" ht="15.75" customHeight="1">
      <c r="B404" s="20"/>
    </row>
    <row r="405" spans="2:2" ht="15.75" customHeight="1">
      <c r="B405" s="20"/>
    </row>
    <row r="406" spans="2:2" ht="15.75" customHeight="1">
      <c r="B406" s="20"/>
    </row>
    <row r="407" spans="2:2" ht="15.75" customHeight="1">
      <c r="B407" s="20"/>
    </row>
    <row r="408" spans="2:2" ht="15.75" customHeight="1">
      <c r="B408" s="20"/>
    </row>
    <row r="409" spans="2:2" ht="15.75" customHeight="1">
      <c r="B409" s="20"/>
    </row>
    <row r="410" spans="2:2" ht="15.75" customHeight="1">
      <c r="B410" s="20"/>
    </row>
    <row r="411" spans="2:2" ht="15.75" customHeight="1">
      <c r="B411" s="20"/>
    </row>
    <row r="412" spans="2:2" ht="15.75" customHeight="1">
      <c r="B412" s="20"/>
    </row>
    <row r="413" spans="2:2" ht="15.75" customHeight="1">
      <c r="B413" s="20"/>
    </row>
    <row r="414" spans="2:2" ht="15.75" customHeight="1">
      <c r="B414" s="20"/>
    </row>
    <row r="415" spans="2:2" ht="15.75" customHeight="1">
      <c r="B415" s="20"/>
    </row>
    <row r="416" spans="2:2" ht="15.75" customHeight="1">
      <c r="B416" s="20"/>
    </row>
    <row r="417" spans="2:2" ht="15.75" customHeight="1">
      <c r="B417" s="20"/>
    </row>
    <row r="418" spans="2:2" ht="15.75" customHeight="1">
      <c r="B418" s="20"/>
    </row>
    <row r="419" spans="2:2" ht="15.75" customHeight="1">
      <c r="B419" s="20"/>
    </row>
    <row r="420" spans="2:2" ht="15.75" customHeight="1">
      <c r="B420" s="20"/>
    </row>
    <row r="421" spans="2:2" ht="15.75" customHeight="1">
      <c r="B421" s="20"/>
    </row>
    <row r="422" spans="2:2" ht="15.75" customHeight="1">
      <c r="B422" s="20"/>
    </row>
    <row r="423" spans="2:2" ht="15.75" customHeight="1">
      <c r="B423" s="20"/>
    </row>
    <row r="424" spans="2:2" ht="15.75" customHeight="1">
      <c r="B424" s="20"/>
    </row>
    <row r="425" spans="2:2" ht="15.75" customHeight="1">
      <c r="B425" s="20"/>
    </row>
    <row r="426" spans="2:2" ht="15.75" customHeight="1">
      <c r="B426" s="20"/>
    </row>
    <row r="427" spans="2:2" ht="15.75" customHeight="1">
      <c r="B427" s="20"/>
    </row>
    <row r="428" spans="2:2" ht="15.75" customHeight="1">
      <c r="B428" s="20"/>
    </row>
    <row r="429" spans="2:2" ht="15.75" customHeight="1">
      <c r="B429" s="20"/>
    </row>
    <row r="430" spans="2:2" ht="15.75" customHeight="1">
      <c r="B430" s="20"/>
    </row>
    <row r="431" spans="2:2" ht="15.75" customHeight="1">
      <c r="B431" s="20"/>
    </row>
    <row r="432" spans="2:2" ht="15.75" customHeight="1">
      <c r="B432" s="20"/>
    </row>
    <row r="433" spans="2:2" ht="15.75" customHeight="1">
      <c r="B433" s="20"/>
    </row>
    <row r="434" spans="2:2" ht="15.75" customHeight="1">
      <c r="B434" s="20"/>
    </row>
    <row r="435" spans="2:2" ht="15.75" customHeight="1">
      <c r="B435" s="20"/>
    </row>
    <row r="436" spans="2:2" ht="15.75" customHeight="1">
      <c r="B436" s="20"/>
    </row>
    <row r="437" spans="2:2" ht="15.75" customHeight="1">
      <c r="B437" s="20"/>
    </row>
    <row r="438" spans="2:2" ht="15.75" customHeight="1">
      <c r="B438" s="20"/>
    </row>
    <row r="439" spans="2:2" ht="15.75" customHeight="1">
      <c r="B439" s="20"/>
    </row>
    <row r="440" spans="2:2" ht="15.75" customHeight="1">
      <c r="B440" s="20"/>
    </row>
    <row r="441" spans="2:2" ht="15.75" customHeight="1">
      <c r="B441" s="20"/>
    </row>
    <row r="442" spans="2:2" ht="15.75" customHeight="1">
      <c r="B442" s="20"/>
    </row>
    <row r="443" spans="2:2" ht="15.75" customHeight="1">
      <c r="B443" s="20"/>
    </row>
    <row r="444" spans="2:2" ht="15.75" customHeight="1">
      <c r="B444" s="20"/>
    </row>
    <row r="445" spans="2:2" ht="15.75" customHeight="1">
      <c r="B445" s="20"/>
    </row>
    <row r="446" spans="2:2" ht="15.75" customHeight="1">
      <c r="B446" s="20"/>
    </row>
    <row r="447" spans="2:2" ht="15.75" customHeight="1">
      <c r="B447" s="20"/>
    </row>
    <row r="448" spans="2:2" ht="15.75" customHeight="1">
      <c r="B448" s="20"/>
    </row>
    <row r="449" spans="2:2" ht="15.75" customHeight="1">
      <c r="B449" s="20"/>
    </row>
    <row r="450" spans="2:2" ht="15.75" customHeight="1">
      <c r="B450" s="20"/>
    </row>
    <row r="451" spans="2:2" ht="15.75" customHeight="1">
      <c r="B451" s="20"/>
    </row>
    <row r="452" spans="2:2" ht="15.75" customHeight="1">
      <c r="B452" s="20"/>
    </row>
    <row r="453" spans="2:2" ht="15.75" customHeight="1">
      <c r="B453" s="20"/>
    </row>
    <row r="454" spans="2:2" ht="15.75" customHeight="1">
      <c r="B454" s="20"/>
    </row>
    <row r="455" spans="2:2" ht="15.75" customHeight="1">
      <c r="B455" s="20"/>
    </row>
    <row r="456" spans="2:2" ht="15.75" customHeight="1">
      <c r="B456" s="20"/>
    </row>
    <row r="457" spans="2:2" ht="15.75" customHeight="1">
      <c r="B457" s="20"/>
    </row>
    <row r="458" spans="2:2" ht="15.75" customHeight="1">
      <c r="B458" s="20"/>
    </row>
    <row r="459" spans="2:2" ht="15.75" customHeight="1">
      <c r="B459" s="20"/>
    </row>
    <row r="460" spans="2:2" ht="15.75" customHeight="1">
      <c r="B460" s="20"/>
    </row>
    <row r="461" spans="2:2" ht="15.75" customHeight="1">
      <c r="B461" s="20"/>
    </row>
    <row r="462" spans="2:2" ht="15.75" customHeight="1">
      <c r="B462" s="20"/>
    </row>
    <row r="463" spans="2:2" ht="15.75" customHeight="1">
      <c r="B463" s="20"/>
    </row>
    <row r="464" spans="2:2" ht="15.75" customHeight="1">
      <c r="B464" s="20"/>
    </row>
    <row r="465" spans="2:2" ht="15.75" customHeight="1">
      <c r="B465" s="20"/>
    </row>
    <row r="466" spans="2:2" ht="15.75" customHeight="1">
      <c r="B466" s="20"/>
    </row>
    <row r="467" spans="2:2" ht="15.75" customHeight="1">
      <c r="B467" s="20"/>
    </row>
    <row r="468" spans="2:2" ht="15.75" customHeight="1">
      <c r="B468" s="20"/>
    </row>
    <row r="469" spans="2:2" ht="15.75" customHeight="1">
      <c r="B469" s="20"/>
    </row>
    <row r="470" spans="2:2" ht="15.75" customHeight="1">
      <c r="B470" s="20"/>
    </row>
    <row r="471" spans="2:2" ht="15.75" customHeight="1">
      <c r="B471" s="20"/>
    </row>
    <row r="472" spans="2:2" ht="15.75" customHeight="1">
      <c r="B472" s="20"/>
    </row>
    <row r="473" spans="2:2" ht="15.75" customHeight="1">
      <c r="B473" s="20"/>
    </row>
    <row r="474" spans="2:2" ht="15.75" customHeight="1">
      <c r="B474" s="20"/>
    </row>
    <row r="475" spans="2:2" ht="15.75" customHeight="1">
      <c r="B475" s="20"/>
    </row>
    <row r="476" spans="2:2" ht="15.75" customHeight="1">
      <c r="B476" s="20"/>
    </row>
    <row r="477" spans="2:2" ht="15.75" customHeight="1">
      <c r="B477" s="20"/>
    </row>
    <row r="478" spans="2:2" ht="15.75" customHeight="1">
      <c r="B478" s="20"/>
    </row>
    <row r="479" spans="2:2" ht="15.75" customHeight="1">
      <c r="B479" s="20"/>
    </row>
    <row r="480" spans="2:2" ht="15.75" customHeight="1">
      <c r="B480" s="20"/>
    </row>
    <row r="481" spans="2:2" ht="15.75" customHeight="1">
      <c r="B481" s="20"/>
    </row>
    <row r="482" spans="2:2" ht="15.75" customHeight="1">
      <c r="B482" s="20"/>
    </row>
    <row r="483" spans="2:2" ht="15.75" customHeight="1">
      <c r="B483" s="20"/>
    </row>
    <row r="484" spans="2:2" ht="15.75" customHeight="1">
      <c r="B484" s="20"/>
    </row>
    <row r="485" spans="2:2" ht="15.75" customHeight="1">
      <c r="B485" s="20"/>
    </row>
    <row r="486" spans="2:2" ht="15.75" customHeight="1">
      <c r="B486" s="20"/>
    </row>
    <row r="487" spans="2:2" ht="15.75" customHeight="1">
      <c r="B487" s="20"/>
    </row>
    <row r="488" spans="2:2" ht="15.75" customHeight="1">
      <c r="B488" s="20"/>
    </row>
    <row r="489" spans="2:2" ht="15.75" customHeight="1">
      <c r="B489" s="20"/>
    </row>
    <row r="490" spans="2:2" ht="15.75" customHeight="1">
      <c r="B490" s="20"/>
    </row>
    <row r="491" spans="2:2" ht="15.75" customHeight="1">
      <c r="B491" s="20"/>
    </row>
    <row r="492" spans="2:2" ht="15.75" customHeight="1">
      <c r="B492" s="20"/>
    </row>
    <row r="493" spans="2:2" ht="15.75" customHeight="1">
      <c r="B493" s="20"/>
    </row>
    <row r="494" spans="2:2" ht="15.75" customHeight="1">
      <c r="B494" s="20"/>
    </row>
    <row r="495" spans="2:2" ht="15.75" customHeight="1">
      <c r="B495" s="20"/>
    </row>
    <row r="496" spans="2:2" ht="15.75" customHeight="1">
      <c r="B496" s="20"/>
    </row>
    <row r="497" spans="2:2" ht="15.75" customHeight="1">
      <c r="B497" s="20"/>
    </row>
    <row r="498" spans="2:2" ht="15.75" customHeight="1">
      <c r="B498" s="20"/>
    </row>
    <row r="499" spans="2:2" ht="15.75" customHeight="1">
      <c r="B499" s="20"/>
    </row>
    <row r="500" spans="2:2" ht="15.75" customHeight="1">
      <c r="B500" s="20"/>
    </row>
    <row r="501" spans="2:2" ht="15.75" customHeight="1">
      <c r="B501" s="20"/>
    </row>
    <row r="502" spans="2:2" ht="15.75" customHeight="1">
      <c r="B502" s="20"/>
    </row>
    <row r="503" spans="2:2" ht="15.75" customHeight="1">
      <c r="B503" s="20"/>
    </row>
    <row r="504" spans="2:2" ht="15.75" customHeight="1">
      <c r="B504" s="20"/>
    </row>
    <row r="505" spans="2:2" ht="15.75" customHeight="1">
      <c r="B505" s="20"/>
    </row>
    <row r="506" spans="2:2" ht="15.75" customHeight="1">
      <c r="B506" s="20"/>
    </row>
    <row r="507" spans="2:2" ht="15.75" customHeight="1">
      <c r="B507" s="20"/>
    </row>
    <row r="508" spans="2:2" ht="15.75" customHeight="1">
      <c r="B508" s="20"/>
    </row>
    <row r="509" spans="2:2" ht="15.75" customHeight="1">
      <c r="B509" s="20"/>
    </row>
    <row r="510" spans="2:2" ht="15.75" customHeight="1">
      <c r="B510" s="20"/>
    </row>
    <row r="511" spans="2:2" ht="15.75" customHeight="1">
      <c r="B511" s="20"/>
    </row>
    <row r="512" spans="2:2" ht="15.75" customHeight="1">
      <c r="B512" s="20"/>
    </row>
    <row r="513" spans="2:2" ht="15.75" customHeight="1">
      <c r="B513" s="20"/>
    </row>
    <row r="514" spans="2:2" ht="15.75" customHeight="1">
      <c r="B514" s="20"/>
    </row>
    <row r="515" spans="2:2" ht="15.75" customHeight="1">
      <c r="B515" s="20"/>
    </row>
    <row r="516" spans="2:2" ht="15.75" customHeight="1">
      <c r="B516" s="20"/>
    </row>
    <row r="517" spans="2:2" ht="15.75" customHeight="1">
      <c r="B517" s="20"/>
    </row>
    <row r="518" spans="2:2" ht="15.75" customHeight="1">
      <c r="B518" s="20"/>
    </row>
    <row r="519" spans="2:2" ht="15.75" customHeight="1">
      <c r="B519" s="20"/>
    </row>
    <row r="520" spans="2:2" ht="15.75" customHeight="1">
      <c r="B520" s="20"/>
    </row>
    <row r="521" spans="2:2" ht="15.75" customHeight="1">
      <c r="B521" s="20"/>
    </row>
    <row r="522" spans="2:2" ht="15.75" customHeight="1">
      <c r="B522" s="20"/>
    </row>
    <row r="523" spans="2:2" ht="15.75" customHeight="1">
      <c r="B523" s="20"/>
    </row>
    <row r="524" spans="2:2" ht="15.75" customHeight="1">
      <c r="B524" s="20"/>
    </row>
    <row r="525" spans="2:2" ht="15.75" customHeight="1">
      <c r="B525" s="20"/>
    </row>
    <row r="526" spans="2:2" ht="15.75" customHeight="1">
      <c r="B526" s="20"/>
    </row>
    <row r="527" spans="2:2" ht="15.75" customHeight="1">
      <c r="B527" s="20"/>
    </row>
    <row r="528" spans="2:2" ht="15.75" customHeight="1">
      <c r="B528" s="20"/>
    </row>
    <row r="529" spans="2:2" ht="15.75" customHeight="1">
      <c r="B529" s="20"/>
    </row>
    <row r="530" spans="2:2" ht="15.75" customHeight="1">
      <c r="B530" s="20"/>
    </row>
    <row r="531" spans="2:2" ht="15.75" customHeight="1">
      <c r="B531" s="20"/>
    </row>
    <row r="532" spans="2:2" ht="15.75" customHeight="1">
      <c r="B532" s="20"/>
    </row>
    <row r="533" spans="2:2" ht="15.75" customHeight="1">
      <c r="B533" s="20"/>
    </row>
    <row r="534" spans="2:2" ht="15.75" customHeight="1">
      <c r="B534" s="20"/>
    </row>
    <row r="535" spans="2:2" ht="15.75" customHeight="1">
      <c r="B535" s="20"/>
    </row>
    <row r="536" spans="2:2" ht="15.75" customHeight="1">
      <c r="B536" s="20"/>
    </row>
    <row r="537" spans="2:2" ht="15.75" customHeight="1">
      <c r="B537" s="20"/>
    </row>
    <row r="538" spans="2:2" ht="15.75" customHeight="1">
      <c r="B538" s="20"/>
    </row>
    <row r="539" spans="2:2" ht="15.75" customHeight="1">
      <c r="B539" s="20"/>
    </row>
    <row r="540" spans="2:2" ht="15.75" customHeight="1">
      <c r="B540" s="20"/>
    </row>
    <row r="541" spans="2:2" ht="15.75" customHeight="1">
      <c r="B541" s="20"/>
    </row>
    <row r="542" spans="2:2" ht="15.75" customHeight="1">
      <c r="B542" s="20"/>
    </row>
    <row r="543" spans="2:2" ht="15.75" customHeight="1">
      <c r="B543" s="20"/>
    </row>
    <row r="544" spans="2:2" ht="15.75" customHeight="1">
      <c r="B544" s="20"/>
    </row>
    <row r="545" spans="2:2" ht="15.75" customHeight="1">
      <c r="B545" s="20"/>
    </row>
    <row r="546" spans="2:2" ht="15.75" customHeight="1">
      <c r="B546" s="20"/>
    </row>
    <row r="547" spans="2:2" ht="15.75" customHeight="1">
      <c r="B547" s="20"/>
    </row>
    <row r="548" spans="2:2" ht="15.75" customHeight="1">
      <c r="B548" s="20"/>
    </row>
    <row r="549" spans="2:2" ht="15.75" customHeight="1">
      <c r="B549" s="20"/>
    </row>
    <row r="550" spans="2:2" ht="15.75" customHeight="1">
      <c r="B550" s="20"/>
    </row>
    <row r="551" spans="2:2" ht="15.75" customHeight="1">
      <c r="B551" s="20"/>
    </row>
    <row r="552" spans="2:2" ht="15.75" customHeight="1">
      <c r="B552" s="20"/>
    </row>
    <row r="553" spans="2:2" ht="15.75" customHeight="1">
      <c r="B553" s="20"/>
    </row>
    <row r="554" spans="2:2" ht="15.75" customHeight="1">
      <c r="B554" s="20"/>
    </row>
    <row r="555" spans="2:2" ht="15.75" customHeight="1">
      <c r="B555" s="20"/>
    </row>
    <row r="556" spans="2:2" ht="15.75" customHeight="1">
      <c r="B556" s="20"/>
    </row>
    <row r="557" spans="2:2" ht="15.75" customHeight="1">
      <c r="B557" s="20"/>
    </row>
    <row r="558" spans="2:2" ht="15.75" customHeight="1">
      <c r="B558" s="20"/>
    </row>
    <row r="559" spans="2:2" ht="15.75" customHeight="1">
      <c r="B559" s="20"/>
    </row>
    <row r="560" spans="2:2" ht="15.75" customHeight="1">
      <c r="B560" s="20"/>
    </row>
    <row r="561" spans="2:2" ht="15.75" customHeight="1">
      <c r="B561" s="20"/>
    </row>
    <row r="562" spans="2:2" ht="15.75" customHeight="1">
      <c r="B562" s="20"/>
    </row>
    <row r="563" spans="2:2" ht="15.75" customHeight="1">
      <c r="B563" s="20"/>
    </row>
    <row r="564" spans="2:2" ht="15.75" customHeight="1">
      <c r="B564" s="20"/>
    </row>
    <row r="565" spans="2:2" ht="15.75" customHeight="1">
      <c r="B565" s="20"/>
    </row>
    <row r="566" spans="2:2" ht="15.75" customHeight="1">
      <c r="B566" s="20"/>
    </row>
    <row r="567" spans="2:2" ht="15.75" customHeight="1">
      <c r="B567" s="20"/>
    </row>
    <row r="568" spans="2:2" ht="15.75" customHeight="1">
      <c r="B568" s="20"/>
    </row>
    <row r="569" spans="2:2" ht="15.75" customHeight="1">
      <c r="B569" s="20"/>
    </row>
    <row r="570" spans="2:2" ht="15.75" customHeight="1">
      <c r="B570" s="20"/>
    </row>
    <row r="571" spans="2:2" ht="15.75" customHeight="1">
      <c r="B571" s="20"/>
    </row>
    <row r="572" spans="2:2" ht="15.75" customHeight="1">
      <c r="B572" s="20"/>
    </row>
    <row r="573" spans="2:2" ht="15.75" customHeight="1">
      <c r="B573" s="20"/>
    </row>
    <row r="574" spans="2:2" ht="15.75" customHeight="1">
      <c r="B574" s="20"/>
    </row>
    <row r="575" spans="2:2" ht="15.75" customHeight="1">
      <c r="B575" s="20"/>
    </row>
    <row r="576" spans="2:2" ht="15.75" customHeight="1">
      <c r="B576" s="20"/>
    </row>
    <row r="577" spans="2:2" ht="15.75" customHeight="1">
      <c r="B577" s="20"/>
    </row>
    <row r="578" spans="2:2" ht="15.75" customHeight="1">
      <c r="B578" s="20"/>
    </row>
    <row r="579" spans="2:2" ht="15.75" customHeight="1">
      <c r="B579" s="20"/>
    </row>
    <row r="580" spans="2:2" ht="15.75" customHeight="1">
      <c r="B580" s="20"/>
    </row>
    <row r="581" spans="2:2" ht="15.75" customHeight="1">
      <c r="B581" s="20"/>
    </row>
    <row r="582" spans="2:2" ht="15.75" customHeight="1">
      <c r="B582" s="20"/>
    </row>
    <row r="583" spans="2:2" ht="15.75" customHeight="1">
      <c r="B583" s="20"/>
    </row>
    <row r="584" spans="2:2" ht="15.75" customHeight="1">
      <c r="B584" s="20"/>
    </row>
    <row r="585" spans="2:2" ht="15.75" customHeight="1">
      <c r="B585" s="20"/>
    </row>
    <row r="586" spans="2:2" ht="15.75" customHeight="1">
      <c r="B586" s="20"/>
    </row>
    <row r="587" spans="2:2" ht="15.75" customHeight="1">
      <c r="B587" s="20"/>
    </row>
    <row r="588" spans="2:2" ht="15.75" customHeight="1">
      <c r="B588" s="20"/>
    </row>
    <row r="589" spans="2:2" ht="15.75" customHeight="1">
      <c r="B589" s="20"/>
    </row>
    <row r="590" spans="2:2" ht="15.75" customHeight="1">
      <c r="B590" s="20"/>
    </row>
    <row r="591" spans="2:2" ht="15.75" customHeight="1">
      <c r="B591" s="20"/>
    </row>
    <row r="592" spans="2:2" ht="15.75" customHeight="1">
      <c r="B592" s="20"/>
    </row>
    <row r="593" spans="2:2" ht="15.75" customHeight="1">
      <c r="B593" s="20"/>
    </row>
    <row r="594" spans="2:2" ht="15.75" customHeight="1">
      <c r="B594" s="20"/>
    </row>
    <row r="595" spans="2:2" ht="15.75" customHeight="1">
      <c r="B595" s="20"/>
    </row>
    <row r="596" spans="2:2" ht="15.75" customHeight="1">
      <c r="B596" s="20"/>
    </row>
    <row r="597" spans="2:2" ht="15.75" customHeight="1">
      <c r="B597" s="20"/>
    </row>
    <row r="598" spans="2:2" ht="15.75" customHeight="1">
      <c r="B598" s="20"/>
    </row>
    <row r="599" spans="2:2" ht="15.75" customHeight="1">
      <c r="B599" s="20"/>
    </row>
    <row r="600" spans="2:2" ht="15.75" customHeight="1">
      <c r="B600" s="20"/>
    </row>
    <row r="601" spans="2:2" ht="15.75" customHeight="1">
      <c r="B601" s="20"/>
    </row>
    <row r="602" spans="2:2" ht="15.75" customHeight="1">
      <c r="B602" s="20"/>
    </row>
    <row r="603" spans="2:2" ht="15.75" customHeight="1">
      <c r="B603" s="20"/>
    </row>
    <row r="604" spans="2:2" ht="15.75" customHeight="1">
      <c r="B604" s="20"/>
    </row>
    <row r="605" spans="2:2" ht="15.75" customHeight="1">
      <c r="B605" s="20"/>
    </row>
    <row r="606" spans="2:2" ht="15.75" customHeight="1">
      <c r="B606" s="20"/>
    </row>
    <row r="607" spans="2:2" ht="15.75" customHeight="1">
      <c r="B607" s="20"/>
    </row>
    <row r="608" spans="2:2" ht="15.75" customHeight="1">
      <c r="B608" s="20"/>
    </row>
    <row r="609" spans="2:2" ht="15.75" customHeight="1">
      <c r="B609" s="20"/>
    </row>
    <row r="610" spans="2:2" ht="15.75" customHeight="1">
      <c r="B610" s="20"/>
    </row>
    <row r="611" spans="2:2" ht="15.75" customHeight="1">
      <c r="B611" s="20"/>
    </row>
    <row r="612" spans="2:2" ht="15.75" customHeight="1">
      <c r="B612" s="20"/>
    </row>
    <row r="613" spans="2:2" ht="15.75" customHeight="1">
      <c r="B613" s="20"/>
    </row>
    <row r="614" spans="2:2" ht="15.75" customHeight="1">
      <c r="B614" s="20"/>
    </row>
    <row r="615" spans="2:2" ht="15.75" customHeight="1">
      <c r="B615" s="20"/>
    </row>
    <row r="616" spans="2:2" ht="15.75" customHeight="1">
      <c r="B616" s="20"/>
    </row>
    <row r="617" spans="2:2" ht="15.75" customHeight="1">
      <c r="B617" s="20"/>
    </row>
    <row r="618" spans="2:2" ht="15.75" customHeight="1">
      <c r="B618" s="20"/>
    </row>
    <row r="619" spans="2:2" ht="15.75" customHeight="1">
      <c r="B619" s="20"/>
    </row>
    <row r="620" spans="2:2" ht="15.75" customHeight="1">
      <c r="B620" s="20"/>
    </row>
    <row r="621" spans="2:2" ht="15.75" customHeight="1">
      <c r="B621" s="20"/>
    </row>
    <row r="622" spans="2:2" ht="15.75" customHeight="1">
      <c r="B622" s="20"/>
    </row>
    <row r="623" spans="2:2" ht="15.75" customHeight="1">
      <c r="B623" s="20"/>
    </row>
    <row r="624" spans="2:2" ht="15.75" customHeight="1">
      <c r="B624" s="20"/>
    </row>
    <row r="625" spans="2:2" ht="15.75" customHeight="1">
      <c r="B625" s="20"/>
    </row>
  </sheetData>
  <mergeCells count="31">
    <mergeCell ref="R5:U5"/>
    <mergeCell ref="V5:V7"/>
    <mergeCell ref="R6:R7"/>
    <mergeCell ref="S6:S7"/>
    <mergeCell ref="T6:T7"/>
    <mergeCell ref="U6:U7"/>
    <mergeCell ref="Q6:Q7"/>
    <mergeCell ref="D6:D7"/>
    <mergeCell ref="E6:E7"/>
    <mergeCell ref="H6:H7"/>
    <mergeCell ref="A1:Y1"/>
    <mergeCell ref="A2:Y2"/>
    <mergeCell ref="A3:Y3"/>
    <mergeCell ref="A5:A7"/>
    <mergeCell ref="C5:E5"/>
    <mergeCell ref="F5:F7"/>
    <mergeCell ref="W5:Y6"/>
    <mergeCell ref="H5:M5"/>
    <mergeCell ref="N5:Q5"/>
    <mergeCell ref="B5:B7"/>
    <mergeCell ref="C6:C7"/>
    <mergeCell ref="I6:I7"/>
    <mergeCell ref="A8:A15"/>
    <mergeCell ref="A17:A24"/>
    <mergeCell ref="A26:A33"/>
    <mergeCell ref="G5:G7"/>
    <mergeCell ref="P6:P7"/>
    <mergeCell ref="J6:L6"/>
    <mergeCell ref="M6:M7"/>
    <mergeCell ref="N6:N7"/>
    <mergeCell ref="O6:O7"/>
  </mergeCells>
  <pageMargins left="0.7" right="0.7" top="0.75" bottom="0.75" header="0" footer="0"/>
  <pageSetup paperSize="12" orientation="landscape" r:id="rId1"/>
  <headerFooter>
    <oddFooter>&amp;R&amp;P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V608"/>
  <sheetViews>
    <sheetView workbookViewId="0">
      <pane ySplit="7" topLeftCell="A17" activePane="bottomLeft" state="frozen"/>
      <selection pane="bottomLeft" activeCell="A4" sqref="A4"/>
    </sheetView>
  </sheetViews>
  <sheetFormatPr defaultColWidth="11.25" defaultRowHeight="15" customHeight="1"/>
  <cols>
    <col min="1" max="1" width="5.75" customWidth="1"/>
    <col min="2" max="2" width="28.25" customWidth="1"/>
    <col min="3" max="3" width="5.25" customWidth="1"/>
    <col min="4" max="4" width="6.125" customWidth="1"/>
    <col min="5" max="5" width="5.125" customWidth="1"/>
    <col min="6" max="6" width="5.625" customWidth="1"/>
    <col min="7" max="12" width="6.125" customWidth="1"/>
    <col min="13" max="13" width="5.25" customWidth="1"/>
    <col min="14" max="14" width="5.125" customWidth="1"/>
    <col min="15" max="15" width="4.125" customWidth="1"/>
    <col min="16" max="16" width="5.25" customWidth="1"/>
    <col min="17" max="19" width="5" customWidth="1"/>
    <col min="20" max="20" width="4.75" customWidth="1"/>
    <col min="21" max="21" width="5.375" customWidth="1"/>
    <col min="22" max="22" width="6.375" customWidth="1"/>
    <col min="23" max="25" width="6" customWidth="1"/>
    <col min="26" max="26" width="5.75" customWidth="1"/>
    <col min="27" max="27" width="6" customWidth="1"/>
    <col min="28" max="28" width="4.75" customWidth="1"/>
    <col min="29" max="29" width="6.625" customWidth="1"/>
    <col min="30" max="48" width="9" customWidth="1"/>
  </cols>
  <sheetData>
    <row r="1" spans="1:48" ht="17.25" customHeight="1">
      <c r="A1" s="190" t="s">
        <v>226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3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5"/>
    </row>
    <row r="2" spans="1:48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35"/>
    </row>
    <row r="3" spans="1:48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35"/>
    </row>
    <row r="4" spans="1:48" ht="12.75" customHeight="1">
      <c r="A4" s="3"/>
      <c r="B4" s="4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</row>
    <row r="5" spans="1:48" ht="21" customHeight="1">
      <c r="A5" s="176" t="s">
        <v>3</v>
      </c>
      <c r="B5" s="210" t="s">
        <v>4</v>
      </c>
      <c r="C5" s="168" t="s">
        <v>227</v>
      </c>
      <c r="D5" s="168" t="s">
        <v>200</v>
      </c>
      <c r="E5" s="168" t="s">
        <v>201</v>
      </c>
      <c r="F5" s="168" t="s">
        <v>202</v>
      </c>
      <c r="G5" s="180" t="s">
        <v>228</v>
      </c>
      <c r="H5" s="200" t="s">
        <v>209</v>
      </c>
      <c r="I5" s="181"/>
      <c r="J5" s="181"/>
      <c r="K5" s="181"/>
      <c r="L5" s="182"/>
      <c r="M5" s="168" t="s">
        <v>210</v>
      </c>
      <c r="N5" s="200" t="s">
        <v>211</v>
      </c>
      <c r="O5" s="182"/>
      <c r="P5" s="168" t="s">
        <v>212</v>
      </c>
      <c r="Q5" s="200" t="s">
        <v>229</v>
      </c>
      <c r="R5" s="181"/>
      <c r="S5" s="182"/>
      <c r="T5" s="168" t="s">
        <v>214</v>
      </c>
      <c r="U5" s="168" t="s">
        <v>215</v>
      </c>
      <c r="V5" s="233" t="s">
        <v>230</v>
      </c>
      <c r="W5" s="178"/>
      <c r="X5" s="178"/>
      <c r="Y5" s="178"/>
      <c r="Z5" s="178"/>
      <c r="AA5" s="179"/>
      <c r="AB5" s="168" t="s">
        <v>231</v>
      </c>
      <c r="AC5" s="67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</row>
    <row r="6" spans="1:48" ht="21" customHeight="1">
      <c r="A6" s="166"/>
      <c r="B6" s="166"/>
      <c r="C6" s="166"/>
      <c r="D6" s="166"/>
      <c r="E6" s="166"/>
      <c r="F6" s="166"/>
      <c r="G6" s="212"/>
      <c r="H6" s="168" t="s">
        <v>216</v>
      </c>
      <c r="I6" s="168" t="s">
        <v>232</v>
      </c>
      <c r="J6" s="168" t="s">
        <v>233</v>
      </c>
      <c r="K6" s="168" t="s">
        <v>219</v>
      </c>
      <c r="L6" s="168" t="s">
        <v>234</v>
      </c>
      <c r="M6" s="166"/>
      <c r="N6" s="183"/>
      <c r="O6" s="185"/>
      <c r="P6" s="166"/>
      <c r="Q6" s="183"/>
      <c r="R6" s="184"/>
      <c r="S6" s="185"/>
      <c r="T6" s="166"/>
      <c r="U6" s="166"/>
      <c r="V6" s="168" t="s">
        <v>12</v>
      </c>
      <c r="W6" s="200" t="s">
        <v>209</v>
      </c>
      <c r="X6" s="181"/>
      <c r="Y6" s="181"/>
      <c r="Z6" s="181"/>
      <c r="AA6" s="182"/>
      <c r="AB6" s="166"/>
      <c r="AC6" s="68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</row>
    <row r="7" spans="1:48" ht="39" customHeight="1">
      <c r="A7" s="166"/>
      <c r="B7" s="167"/>
      <c r="C7" s="167"/>
      <c r="D7" s="167"/>
      <c r="E7" s="167"/>
      <c r="F7" s="167"/>
      <c r="G7" s="183"/>
      <c r="H7" s="167"/>
      <c r="I7" s="167"/>
      <c r="J7" s="167"/>
      <c r="K7" s="167"/>
      <c r="L7" s="167"/>
      <c r="M7" s="167"/>
      <c r="N7" s="12" t="s">
        <v>221</v>
      </c>
      <c r="O7" s="12" t="s">
        <v>222</v>
      </c>
      <c r="P7" s="167"/>
      <c r="Q7" s="12" t="s">
        <v>223</v>
      </c>
      <c r="R7" s="12" t="s">
        <v>224</v>
      </c>
      <c r="S7" s="12" t="s">
        <v>225</v>
      </c>
      <c r="T7" s="167"/>
      <c r="U7" s="167"/>
      <c r="V7" s="167"/>
      <c r="W7" s="12" t="s">
        <v>235</v>
      </c>
      <c r="X7" s="12" t="s">
        <v>236</v>
      </c>
      <c r="Y7" s="12" t="s">
        <v>233</v>
      </c>
      <c r="Z7" s="12" t="s">
        <v>219</v>
      </c>
      <c r="AA7" s="12" t="s">
        <v>220</v>
      </c>
      <c r="AB7" s="167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</row>
    <row r="8" spans="1:48" ht="15" customHeight="1">
      <c r="A8" s="162" t="s">
        <v>272</v>
      </c>
      <c r="B8" s="16" t="s">
        <v>32</v>
      </c>
      <c r="C8" s="33">
        <f t="shared" ref="C8:C15" si="0">D8+E8+F8</f>
        <v>21</v>
      </c>
      <c r="D8" s="54">
        <v>21</v>
      </c>
      <c r="E8" s="54">
        <v>0</v>
      </c>
      <c r="F8" s="54">
        <v>0</v>
      </c>
      <c r="G8" s="54">
        <v>21</v>
      </c>
      <c r="H8" s="54">
        <v>0</v>
      </c>
      <c r="I8" s="54">
        <v>20</v>
      </c>
      <c r="J8" s="54">
        <v>1</v>
      </c>
      <c r="K8" s="54">
        <v>0</v>
      </c>
      <c r="L8" s="54">
        <v>0</v>
      </c>
      <c r="M8" s="54">
        <v>21</v>
      </c>
      <c r="N8" s="54">
        <v>9</v>
      </c>
      <c r="O8" s="54">
        <v>0</v>
      </c>
      <c r="P8" s="54">
        <v>21</v>
      </c>
      <c r="Q8" s="54">
        <v>1</v>
      </c>
      <c r="R8" s="54">
        <v>0</v>
      </c>
      <c r="S8" s="54">
        <v>0</v>
      </c>
      <c r="T8" s="54">
        <v>1</v>
      </c>
      <c r="U8" s="54">
        <v>19</v>
      </c>
      <c r="V8" s="28">
        <f t="shared" ref="V8:V15" si="1">W8+X8+Y8+Z8+AA8</f>
        <v>17</v>
      </c>
      <c r="W8" s="54">
        <v>0</v>
      </c>
      <c r="X8" s="54">
        <v>17</v>
      </c>
      <c r="Y8" s="54">
        <v>0</v>
      </c>
      <c r="Z8" s="54">
        <v>0</v>
      </c>
      <c r="AA8" s="54">
        <v>0</v>
      </c>
      <c r="AB8" s="54">
        <v>0</v>
      </c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ht="15" customHeight="1">
      <c r="A9" s="163"/>
      <c r="B9" s="18" t="s">
        <v>33</v>
      </c>
      <c r="C9" s="33">
        <f t="shared" si="0"/>
        <v>6</v>
      </c>
      <c r="D9" s="54">
        <v>0</v>
      </c>
      <c r="E9" s="54">
        <v>0</v>
      </c>
      <c r="F9" s="54">
        <v>6</v>
      </c>
      <c r="G9" s="54">
        <v>2</v>
      </c>
      <c r="H9" s="54">
        <v>0</v>
      </c>
      <c r="I9" s="54">
        <v>4</v>
      </c>
      <c r="J9" s="54">
        <v>1</v>
      </c>
      <c r="K9" s="54">
        <v>1</v>
      </c>
      <c r="L9" s="54">
        <v>0</v>
      </c>
      <c r="M9" s="54">
        <v>1</v>
      </c>
      <c r="N9" s="54">
        <v>0</v>
      </c>
      <c r="O9" s="54">
        <v>0</v>
      </c>
      <c r="P9" s="54">
        <v>1</v>
      </c>
      <c r="Q9" s="54">
        <v>0</v>
      </c>
      <c r="R9" s="54">
        <v>0</v>
      </c>
      <c r="S9" s="54">
        <v>0</v>
      </c>
      <c r="T9" s="54">
        <v>0</v>
      </c>
      <c r="U9" s="54">
        <v>0</v>
      </c>
      <c r="V9" s="28">
        <f t="shared" si="1"/>
        <v>4</v>
      </c>
      <c r="W9" s="54">
        <v>0</v>
      </c>
      <c r="X9" s="54">
        <v>1</v>
      </c>
      <c r="Y9" s="54">
        <v>2</v>
      </c>
      <c r="Z9" s="54">
        <v>1</v>
      </c>
      <c r="AA9" s="54">
        <v>0</v>
      </c>
      <c r="AB9" s="54">
        <v>0</v>
      </c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</row>
    <row r="10" spans="1:48" ht="15" customHeight="1">
      <c r="A10" s="163"/>
      <c r="B10" s="18" t="s">
        <v>34</v>
      </c>
      <c r="C10" s="33">
        <f t="shared" si="0"/>
        <v>4</v>
      </c>
      <c r="D10" s="54">
        <v>0</v>
      </c>
      <c r="E10" s="54">
        <v>0</v>
      </c>
      <c r="F10" s="54">
        <v>4</v>
      </c>
      <c r="G10" s="54">
        <v>0</v>
      </c>
      <c r="H10" s="54">
        <v>0</v>
      </c>
      <c r="I10" s="54">
        <v>1</v>
      </c>
      <c r="J10" s="54">
        <v>2</v>
      </c>
      <c r="K10" s="54">
        <v>1</v>
      </c>
      <c r="L10" s="54">
        <v>0</v>
      </c>
      <c r="M10" s="54">
        <v>4</v>
      </c>
      <c r="N10" s="54">
        <v>0</v>
      </c>
      <c r="O10" s="54">
        <v>0</v>
      </c>
      <c r="P10" s="54">
        <v>4</v>
      </c>
      <c r="Q10" s="54">
        <v>0</v>
      </c>
      <c r="R10" s="54">
        <v>0</v>
      </c>
      <c r="S10" s="54">
        <v>0</v>
      </c>
      <c r="T10" s="54">
        <v>0</v>
      </c>
      <c r="U10" s="54">
        <v>0</v>
      </c>
      <c r="V10" s="28">
        <f t="shared" si="1"/>
        <v>4</v>
      </c>
      <c r="W10" s="54">
        <v>0</v>
      </c>
      <c r="X10" s="54">
        <v>1</v>
      </c>
      <c r="Y10" s="54">
        <v>2</v>
      </c>
      <c r="Z10" s="54">
        <v>1</v>
      </c>
      <c r="AA10" s="54">
        <v>0</v>
      </c>
      <c r="AB10" s="54">
        <v>0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</row>
    <row r="11" spans="1:48" ht="15" customHeight="1">
      <c r="A11" s="163"/>
      <c r="B11" s="18" t="s">
        <v>35</v>
      </c>
      <c r="C11" s="33">
        <f t="shared" si="0"/>
        <v>2</v>
      </c>
      <c r="D11" s="54">
        <v>0</v>
      </c>
      <c r="E11" s="54">
        <v>0</v>
      </c>
      <c r="F11" s="54">
        <v>2</v>
      </c>
      <c r="G11" s="54">
        <v>1</v>
      </c>
      <c r="H11" s="54">
        <v>0</v>
      </c>
      <c r="I11" s="54">
        <v>0</v>
      </c>
      <c r="J11" s="54">
        <v>1</v>
      </c>
      <c r="K11" s="54">
        <v>1</v>
      </c>
      <c r="L11" s="54">
        <v>0</v>
      </c>
      <c r="M11" s="54">
        <v>1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54">
        <v>0</v>
      </c>
      <c r="V11" s="28">
        <f t="shared" si="1"/>
        <v>1</v>
      </c>
      <c r="W11" s="54">
        <v>0</v>
      </c>
      <c r="X11" s="54">
        <v>0</v>
      </c>
      <c r="Y11" s="54">
        <v>1</v>
      </c>
      <c r="Z11" s="54">
        <v>0</v>
      </c>
      <c r="AA11" s="54">
        <v>0</v>
      </c>
      <c r="AB11" s="54">
        <v>0</v>
      </c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</row>
    <row r="12" spans="1:48" ht="15" customHeight="1">
      <c r="A12" s="163"/>
      <c r="B12" s="18" t="s">
        <v>36</v>
      </c>
      <c r="C12" s="33">
        <f t="shared" si="0"/>
        <v>2</v>
      </c>
      <c r="D12" s="54">
        <v>0</v>
      </c>
      <c r="E12" s="54">
        <v>0</v>
      </c>
      <c r="F12" s="54">
        <v>2</v>
      </c>
      <c r="G12" s="54">
        <v>0</v>
      </c>
      <c r="H12" s="54">
        <v>0</v>
      </c>
      <c r="I12" s="54">
        <v>1</v>
      </c>
      <c r="J12" s="65"/>
      <c r="K12" s="54">
        <v>1</v>
      </c>
      <c r="L12" s="54">
        <v>0</v>
      </c>
      <c r="M12" s="54">
        <v>1</v>
      </c>
      <c r="N12" s="54">
        <v>0</v>
      </c>
      <c r="O12" s="54">
        <v>0</v>
      </c>
      <c r="P12" s="54">
        <v>1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28">
        <f t="shared" si="1"/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</row>
    <row r="13" spans="1:48" ht="15" customHeight="1">
      <c r="A13" s="163"/>
      <c r="B13" s="18" t="s">
        <v>37</v>
      </c>
      <c r="C13" s="33">
        <f t="shared" si="0"/>
        <v>4</v>
      </c>
      <c r="D13" s="54">
        <v>0</v>
      </c>
      <c r="E13" s="54">
        <v>0</v>
      </c>
      <c r="F13" s="54">
        <v>4</v>
      </c>
      <c r="G13" s="54">
        <v>2</v>
      </c>
      <c r="H13" s="54">
        <v>0</v>
      </c>
      <c r="I13" s="54">
        <v>2</v>
      </c>
      <c r="J13" s="54">
        <v>2</v>
      </c>
      <c r="K13" s="54">
        <v>0</v>
      </c>
      <c r="L13" s="54">
        <v>0</v>
      </c>
      <c r="M13" s="54">
        <v>4</v>
      </c>
      <c r="N13" s="54">
        <v>0</v>
      </c>
      <c r="O13" s="54">
        <v>0</v>
      </c>
      <c r="P13" s="54">
        <v>4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28">
        <f t="shared" si="1"/>
        <v>4</v>
      </c>
      <c r="W13" s="54">
        <v>0</v>
      </c>
      <c r="X13" s="54">
        <v>2</v>
      </c>
      <c r="Y13" s="54">
        <v>2</v>
      </c>
      <c r="Z13" s="54">
        <v>0</v>
      </c>
      <c r="AA13" s="54">
        <v>0</v>
      </c>
      <c r="AB13" s="54">
        <v>0</v>
      </c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</row>
    <row r="14" spans="1:48" ht="15" customHeight="1">
      <c r="A14" s="163"/>
      <c r="B14" s="18" t="s">
        <v>38</v>
      </c>
      <c r="C14" s="33">
        <f t="shared" si="0"/>
        <v>2</v>
      </c>
      <c r="D14" s="54">
        <v>0</v>
      </c>
      <c r="E14" s="54">
        <v>0</v>
      </c>
      <c r="F14" s="54">
        <v>2</v>
      </c>
      <c r="G14" s="54">
        <v>0</v>
      </c>
      <c r="H14" s="54">
        <v>0</v>
      </c>
      <c r="I14" s="54">
        <v>1</v>
      </c>
      <c r="J14" s="54">
        <v>0</v>
      </c>
      <c r="K14" s="54">
        <v>1</v>
      </c>
      <c r="L14" s="54">
        <v>0</v>
      </c>
      <c r="M14" s="54">
        <v>1</v>
      </c>
      <c r="N14" s="54">
        <v>0</v>
      </c>
      <c r="O14" s="54">
        <v>0</v>
      </c>
      <c r="P14" s="54">
        <v>1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28">
        <f t="shared" si="1"/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</row>
    <row r="15" spans="1:48" ht="15" customHeight="1">
      <c r="A15" s="164"/>
      <c r="B15" s="19" t="s">
        <v>39</v>
      </c>
      <c r="C15" s="33">
        <f t="shared" si="0"/>
        <v>2</v>
      </c>
      <c r="D15" s="54">
        <v>0</v>
      </c>
      <c r="E15" s="54">
        <v>0</v>
      </c>
      <c r="F15" s="54">
        <v>2</v>
      </c>
      <c r="G15" s="54">
        <v>0</v>
      </c>
      <c r="H15" s="54">
        <v>0</v>
      </c>
      <c r="I15" s="54">
        <v>1</v>
      </c>
      <c r="J15" s="54">
        <v>0</v>
      </c>
      <c r="K15" s="54">
        <v>1</v>
      </c>
      <c r="L15" s="54">
        <v>0</v>
      </c>
      <c r="M15" s="54">
        <v>1</v>
      </c>
      <c r="N15" s="54">
        <v>0</v>
      </c>
      <c r="O15" s="54"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28">
        <f t="shared" si="1"/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</row>
    <row r="16" spans="1:48" s="76" customFormat="1" ht="15.75" customHeight="1">
      <c r="C16" s="73">
        <f>SUM(C9:C15)</f>
        <v>22</v>
      </c>
      <c r="D16" s="73">
        <f t="shared" ref="D16:AB16" si="2">SUM(D9:D15)</f>
        <v>0</v>
      </c>
      <c r="E16" s="73">
        <f t="shared" si="2"/>
        <v>0</v>
      </c>
      <c r="F16" s="73">
        <f t="shared" si="2"/>
        <v>22</v>
      </c>
      <c r="G16" s="73">
        <f t="shared" si="2"/>
        <v>5</v>
      </c>
      <c r="H16" s="73">
        <f t="shared" si="2"/>
        <v>0</v>
      </c>
      <c r="I16" s="73">
        <f t="shared" si="2"/>
        <v>10</v>
      </c>
      <c r="J16" s="73">
        <f t="shared" si="2"/>
        <v>6</v>
      </c>
      <c r="K16" s="73">
        <f t="shared" si="2"/>
        <v>6</v>
      </c>
      <c r="L16" s="73">
        <f t="shared" si="2"/>
        <v>0</v>
      </c>
      <c r="M16" s="73">
        <f t="shared" si="2"/>
        <v>13</v>
      </c>
      <c r="N16" s="73">
        <f t="shared" si="2"/>
        <v>0</v>
      </c>
      <c r="O16" s="73">
        <f t="shared" si="2"/>
        <v>0</v>
      </c>
      <c r="P16" s="73">
        <f t="shared" si="2"/>
        <v>11</v>
      </c>
      <c r="Q16" s="73">
        <f t="shared" si="2"/>
        <v>0</v>
      </c>
      <c r="R16" s="73">
        <f t="shared" si="2"/>
        <v>0</v>
      </c>
      <c r="S16" s="73">
        <f t="shared" si="2"/>
        <v>0</v>
      </c>
      <c r="T16" s="73">
        <f t="shared" si="2"/>
        <v>0</v>
      </c>
      <c r="U16" s="73">
        <f t="shared" si="2"/>
        <v>0</v>
      </c>
      <c r="V16" s="73">
        <f t="shared" si="2"/>
        <v>13</v>
      </c>
      <c r="W16" s="73">
        <f t="shared" si="2"/>
        <v>0</v>
      </c>
      <c r="X16" s="73">
        <f t="shared" si="2"/>
        <v>4</v>
      </c>
      <c r="Y16" s="73">
        <f t="shared" si="2"/>
        <v>7</v>
      </c>
      <c r="Z16" s="73">
        <f t="shared" si="2"/>
        <v>2</v>
      </c>
      <c r="AA16" s="73">
        <f t="shared" si="2"/>
        <v>0</v>
      </c>
      <c r="AB16" s="73">
        <f t="shared" si="2"/>
        <v>0</v>
      </c>
    </row>
    <row r="17" spans="1:48" s="82" customFormat="1" ht="15" customHeight="1">
      <c r="A17" s="162" t="s">
        <v>262</v>
      </c>
      <c r="B17" s="78" t="s">
        <v>32</v>
      </c>
      <c r="C17" s="84">
        <f t="shared" ref="C17:C24" si="3">D17+E17+F17</f>
        <v>21</v>
      </c>
      <c r="D17" s="79">
        <v>21</v>
      </c>
      <c r="E17" s="79">
        <v>0</v>
      </c>
      <c r="F17" s="79">
        <v>0</v>
      </c>
      <c r="G17" s="79">
        <v>21</v>
      </c>
      <c r="H17" s="79">
        <v>0</v>
      </c>
      <c r="I17" s="79">
        <v>20</v>
      </c>
      <c r="J17" s="79">
        <v>1</v>
      </c>
      <c r="K17" s="79">
        <v>0</v>
      </c>
      <c r="L17" s="79">
        <v>0</v>
      </c>
      <c r="M17" s="79">
        <v>21</v>
      </c>
      <c r="N17" s="79">
        <v>9</v>
      </c>
      <c r="O17" s="79">
        <v>0</v>
      </c>
      <c r="P17" s="79">
        <v>21</v>
      </c>
      <c r="Q17" s="79">
        <v>1</v>
      </c>
      <c r="R17" s="79">
        <v>0</v>
      </c>
      <c r="S17" s="79">
        <v>0</v>
      </c>
      <c r="T17" s="79">
        <v>1</v>
      </c>
      <c r="U17" s="79">
        <v>19</v>
      </c>
      <c r="V17" s="85">
        <f t="shared" ref="V17:V24" si="4">W17+X17+Y17+Z17+AA17</f>
        <v>17</v>
      </c>
      <c r="W17" s="79">
        <v>0</v>
      </c>
      <c r="X17" s="79">
        <v>17</v>
      </c>
      <c r="Y17" s="79">
        <v>0</v>
      </c>
      <c r="Z17" s="79">
        <v>0</v>
      </c>
      <c r="AA17" s="79">
        <v>0</v>
      </c>
      <c r="AB17" s="79">
        <v>0</v>
      </c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</row>
    <row r="18" spans="1:48" s="106" customFormat="1" ht="15" customHeight="1">
      <c r="A18" s="163"/>
      <c r="B18" s="18" t="s">
        <v>33</v>
      </c>
      <c r="C18" s="33">
        <f t="shared" si="3"/>
        <v>6</v>
      </c>
      <c r="D18" s="55">
        <v>0</v>
      </c>
      <c r="E18" s="55">
        <v>0</v>
      </c>
      <c r="F18" s="55">
        <v>6</v>
      </c>
      <c r="G18" s="55">
        <v>2</v>
      </c>
      <c r="H18" s="55">
        <v>0</v>
      </c>
      <c r="I18" s="55">
        <v>4</v>
      </c>
      <c r="J18" s="55">
        <v>1</v>
      </c>
      <c r="K18" s="55">
        <v>1</v>
      </c>
      <c r="L18" s="55">
        <v>0</v>
      </c>
      <c r="M18" s="55">
        <v>1</v>
      </c>
      <c r="N18" s="55">
        <v>0</v>
      </c>
      <c r="O18" s="55">
        <v>0</v>
      </c>
      <c r="P18" s="55">
        <v>1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28">
        <f t="shared" si="4"/>
        <v>4</v>
      </c>
      <c r="W18" s="55">
        <v>0</v>
      </c>
      <c r="X18" s="55">
        <v>1</v>
      </c>
      <c r="Y18" s="55">
        <v>2</v>
      </c>
      <c r="Z18" s="55">
        <v>1</v>
      </c>
      <c r="AA18" s="55">
        <v>0</v>
      </c>
      <c r="AB18" s="55">
        <v>0</v>
      </c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</row>
    <row r="19" spans="1:48" s="106" customFormat="1" ht="15" customHeight="1">
      <c r="A19" s="163"/>
      <c r="B19" s="18" t="s">
        <v>34</v>
      </c>
      <c r="C19" s="33">
        <f t="shared" si="3"/>
        <v>4</v>
      </c>
      <c r="D19" s="55">
        <v>0</v>
      </c>
      <c r="E19" s="55">
        <v>0</v>
      </c>
      <c r="F19" s="55">
        <v>4</v>
      </c>
      <c r="G19" s="55">
        <v>0</v>
      </c>
      <c r="H19" s="55">
        <v>0</v>
      </c>
      <c r="I19" s="55">
        <v>1</v>
      </c>
      <c r="J19" s="55">
        <v>2</v>
      </c>
      <c r="K19" s="55">
        <v>1</v>
      </c>
      <c r="L19" s="55">
        <v>0</v>
      </c>
      <c r="M19" s="55">
        <v>4</v>
      </c>
      <c r="N19" s="55">
        <v>0</v>
      </c>
      <c r="O19" s="55">
        <v>0</v>
      </c>
      <c r="P19" s="55">
        <v>4</v>
      </c>
      <c r="Q19" s="55">
        <v>0</v>
      </c>
      <c r="R19" s="55">
        <v>0</v>
      </c>
      <c r="S19" s="55">
        <v>0</v>
      </c>
      <c r="T19" s="55">
        <v>0</v>
      </c>
      <c r="U19" s="55">
        <v>0</v>
      </c>
      <c r="V19" s="28">
        <f t="shared" si="4"/>
        <v>4</v>
      </c>
      <c r="W19" s="55">
        <v>0</v>
      </c>
      <c r="X19" s="55">
        <v>1</v>
      </c>
      <c r="Y19" s="55">
        <v>2</v>
      </c>
      <c r="Z19" s="55">
        <v>1</v>
      </c>
      <c r="AA19" s="55">
        <v>0</v>
      </c>
      <c r="AB19" s="55">
        <v>0</v>
      </c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</row>
    <row r="20" spans="1:48" s="106" customFormat="1" ht="15" customHeight="1">
      <c r="A20" s="163"/>
      <c r="B20" s="18" t="s">
        <v>35</v>
      </c>
      <c r="C20" s="33">
        <f t="shared" si="3"/>
        <v>2</v>
      </c>
      <c r="D20" s="55">
        <v>0</v>
      </c>
      <c r="E20" s="55">
        <v>0</v>
      </c>
      <c r="F20" s="55">
        <v>2</v>
      </c>
      <c r="G20" s="55">
        <v>1</v>
      </c>
      <c r="H20" s="55">
        <v>0</v>
      </c>
      <c r="I20" s="55">
        <v>0</v>
      </c>
      <c r="J20" s="55">
        <v>1</v>
      </c>
      <c r="K20" s="55">
        <v>1</v>
      </c>
      <c r="L20" s="55">
        <v>0</v>
      </c>
      <c r="M20" s="55">
        <v>1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55">
        <v>0</v>
      </c>
      <c r="V20" s="28">
        <f t="shared" si="4"/>
        <v>1</v>
      </c>
      <c r="W20" s="55">
        <v>0</v>
      </c>
      <c r="X20" s="55">
        <v>0</v>
      </c>
      <c r="Y20" s="55">
        <v>1</v>
      </c>
      <c r="Z20" s="55">
        <v>0</v>
      </c>
      <c r="AA20" s="55">
        <v>0</v>
      </c>
      <c r="AB20" s="55">
        <v>0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</row>
    <row r="21" spans="1:48" s="106" customFormat="1" ht="15" customHeight="1">
      <c r="A21" s="163"/>
      <c r="B21" s="18" t="s">
        <v>36</v>
      </c>
      <c r="C21" s="33">
        <f t="shared" si="3"/>
        <v>2</v>
      </c>
      <c r="D21" s="55">
        <v>0</v>
      </c>
      <c r="E21" s="55">
        <v>0</v>
      </c>
      <c r="F21" s="55">
        <v>2</v>
      </c>
      <c r="G21" s="55">
        <v>0</v>
      </c>
      <c r="H21" s="55">
        <v>0</v>
      </c>
      <c r="I21" s="55">
        <v>1</v>
      </c>
      <c r="J21" s="65"/>
      <c r="K21" s="55">
        <v>1</v>
      </c>
      <c r="L21" s="55">
        <v>0</v>
      </c>
      <c r="M21" s="55">
        <v>1</v>
      </c>
      <c r="N21" s="55">
        <v>0</v>
      </c>
      <c r="O21" s="55">
        <v>0</v>
      </c>
      <c r="P21" s="55">
        <v>1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28">
        <f t="shared" si="4"/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</row>
    <row r="22" spans="1:48" s="106" customFormat="1" ht="15" customHeight="1">
      <c r="A22" s="163"/>
      <c r="B22" s="18" t="s">
        <v>37</v>
      </c>
      <c r="C22" s="33">
        <f t="shared" si="3"/>
        <v>4</v>
      </c>
      <c r="D22" s="55">
        <v>0</v>
      </c>
      <c r="E22" s="55">
        <v>0</v>
      </c>
      <c r="F22" s="55">
        <v>4</v>
      </c>
      <c r="G22" s="55">
        <v>2</v>
      </c>
      <c r="H22" s="55">
        <v>0</v>
      </c>
      <c r="I22" s="55">
        <v>2</v>
      </c>
      <c r="J22" s="55">
        <v>2</v>
      </c>
      <c r="K22" s="55">
        <v>0</v>
      </c>
      <c r="L22" s="55">
        <v>0</v>
      </c>
      <c r="M22" s="55">
        <v>4</v>
      </c>
      <c r="N22" s="55">
        <v>0</v>
      </c>
      <c r="O22" s="55">
        <v>0</v>
      </c>
      <c r="P22" s="55">
        <v>4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28">
        <f t="shared" si="4"/>
        <v>4</v>
      </c>
      <c r="W22" s="55">
        <v>0</v>
      </c>
      <c r="X22" s="55">
        <v>2</v>
      </c>
      <c r="Y22" s="55">
        <v>2</v>
      </c>
      <c r="Z22" s="55">
        <v>0</v>
      </c>
      <c r="AA22" s="55">
        <v>0</v>
      </c>
      <c r="AB22" s="55">
        <v>0</v>
      </c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</row>
    <row r="23" spans="1:48" s="106" customFormat="1" ht="15" customHeight="1">
      <c r="A23" s="163"/>
      <c r="B23" s="18" t="s">
        <v>38</v>
      </c>
      <c r="C23" s="33">
        <f t="shared" si="3"/>
        <v>2</v>
      </c>
      <c r="D23" s="55">
        <v>0</v>
      </c>
      <c r="E23" s="55">
        <v>0</v>
      </c>
      <c r="F23" s="55">
        <v>2</v>
      </c>
      <c r="G23" s="55">
        <v>0</v>
      </c>
      <c r="H23" s="55">
        <v>0</v>
      </c>
      <c r="I23" s="55">
        <v>1</v>
      </c>
      <c r="J23" s="55">
        <v>0</v>
      </c>
      <c r="K23" s="55">
        <v>1</v>
      </c>
      <c r="L23" s="55">
        <v>0</v>
      </c>
      <c r="M23" s="55">
        <v>1</v>
      </c>
      <c r="N23" s="55">
        <v>0</v>
      </c>
      <c r="O23" s="55">
        <v>0</v>
      </c>
      <c r="P23" s="55">
        <v>1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28">
        <f t="shared" si="4"/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</row>
    <row r="24" spans="1:48" s="106" customFormat="1" ht="15" customHeight="1">
      <c r="A24" s="164"/>
      <c r="B24" s="19" t="s">
        <v>39</v>
      </c>
      <c r="C24" s="33">
        <f t="shared" si="3"/>
        <v>2</v>
      </c>
      <c r="D24" s="55">
        <v>0</v>
      </c>
      <c r="E24" s="55">
        <v>0</v>
      </c>
      <c r="F24" s="55">
        <v>2</v>
      </c>
      <c r="G24" s="55">
        <v>0</v>
      </c>
      <c r="H24" s="55">
        <v>0</v>
      </c>
      <c r="I24" s="55">
        <v>1</v>
      </c>
      <c r="J24" s="55">
        <v>0</v>
      </c>
      <c r="K24" s="55">
        <v>1</v>
      </c>
      <c r="L24" s="55">
        <v>0</v>
      </c>
      <c r="M24" s="55">
        <v>1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28">
        <f t="shared" si="4"/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</row>
    <row r="25" spans="1:48" ht="15.75" customHeight="1"/>
    <row r="26" spans="1:48" s="144" customFormat="1" ht="15" customHeight="1">
      <c r="A26" s="162" t="s">
        <v>274</v>
      </c>
      <c r="B26" s="16" t="s">
        <v>32</v>
      </c>
      <c r="C26" s="121">
        <f t="shared" ref="C26:C33" si="5">D26+E26+F26</f>
        <v>21</v>
      </c>
      <c r="D26" s="149">
        <v>21</v>
      </c>
      <c r="E26" s="149">
        <v>0</v>
      </c>
      <c r="F26" s="149">
        <v>0</v>
      </c>
      <c r="G26" s="149">
        <v>21</v>
      </c>
      <c r="H26" s="149">
        <v>0</v>
      </c>
      <c r="I26" s="149">
        <v>20</v>
      </c>
      <c r="J26" s="149">
        <v>1</v>
      </c>
      <c r="K26" s="149">
        <v>0</v>
      </c>
      <c r="L26" s="149">
        <v>0</v>
      </c>
      <c r="M26" s="149">
        <v>21</v>
      </c>
      <c r="N26" s="149">
        <v>12</v>
      </c>
      <c r="O26" s="149">
        <v>0</v>
      </c>
      <c r="P26" s="149">
        <v>21</v>
      </c>
      <c r="Q26" s="149">
        <v>1</v>
      </c>
      <c r="R26" s="149">
        <v>0</v>
      </c>
      <c r="S26" s="149">
        <v>5</v>
      </c>
      <c r="T26" s="149">
        <v>1</v>
      </c>
      <c r="U26" s="149">
        <v>23</v>
      </c>
      <c r="V26" s="118">
        <f t="shared" ref="V26:V33" si="6">W26+X26+Y26+Z26+AA26</f>
        <v>17</v>
      </c>
      <c r="W26" s="140">
        <v>0</v>
      </c>
      <c r="X26" s="140">
        <v>17</v>
      </c>
      <c r="Y26" s="140">
        <v>0</v>
      </c>
      <c r="Z26" s="140">
        <v>0</v>
      </c>
      <c r="AA26" s="140">
        <v>0</v>
      </c>
      <c r="AB26" s="140">
        <v>0</v>
      </c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</row>
    <row r="27" spans="1:48" s="144" customFormat="1" ht="15" customHeight="1">
      <c r="A27" s="163"/>
      <c r="B27" s="117" t="s">
        <v>264</v>
      </c>
      <c r="C27" s="121">
        <f t="shared" si="5"/>
        <v>6</v>
      </c>
      <c r="D27" s="149">
        <v>0</v>
      </c>
      <c r="E27" s="149">
        <v>0</v>
      </c>
      <c r="F27" s="149">
        <v>6</v>
      </c>
      <c r="G27" s="149">
        <v>1</v>
      </c>
      <c r="H27" s="149">
        <v>0</v>
      </c>
      <c r="I27" s="149">
        <v>3</v>
      </c>
      <c r="J27" s="149">
        <v>2</v>
      </c>
      <c r="K27" s="149">
        <v>1</v>
      </c>
      <c r="L27" s="149">
        <v>0</v>
      </c>
      <c r="M27" s="149">
        <v>0</v>
      </c>
      <c r="N27" s="149">
        <v>0</v>
      </c>
      <c r="O27" s="149">
        <v>0</v>
      </c>
      <c r="P27" s="149">
        <v>0</v>
      </c>
      <c r="Q27" s="149">
        <v>0</v>
      </c>
      <c r="R27" s="149">
        <v>0</v>
      </c>
      <c r="S27" s="149">
        <v>0</v>
      </c>
      <c r="T27" s="149">
        <v>0</v>
      </c>
      <c r="U27" s="149">
        <v>0</v>
      </c>
      <c r="V27" s="118">
        <f t="shared" si="6"/>
        <v>4</v>
      </c>
      <c r="W27" s="140">
        <v>0</v>
      </c>
      <c r="X27" s="140">
        <v>3</v>
      </c>
      <c r="Y27" s="140">
        <v>1</v>
      </c>
      <c r="Z27" s="140">
        <v>0</v>
      </c>
      <c r="AA27" s="140">
        <v>0</v>
      </c>
      <c r="AB27" s="140">
        <v>0</v>
      </c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</row>
    <row r="28" spans="1:48" s="144" customFormat="1" ht="15" customHeight="1">
      <c r="A28" s="163"/>
      <c r="B28" s="117" t="s">
        <v>265</v>
      </c>
      <c r="C28" s="121">
        <f t="shared" si="5"/>
        <v>4</v>
      </c>
      <c r="D28" s="149">
        <v>0</v>
      </c>
      <c r="E28" s="149">
        <v>0</v>
      </c>
      <c r="F28" s="149">
        <v>4</v>
      </c>
      <c r="G28" s="149"/>
      <c r="H28" s="149">
        <v>0</v>
      </c>
      <c r="I28" s="149">
        <v>1</v>
      </c>
      <c r="J28" s="149">
        <v>2</v>
      </c>
      <c r="K28" s="149">
        <v>1</v>
      </c>
      <c r="L28" s="149">
        <v>0</v>
      </c>
      <c r="M28" s="149">
        <v>0</v>
      </c>
      <c r="N28" s="149">
        <v>0</v>
      </c>
      <c r="O28" s="149">
        <v>0</v>
      </c>
      <c r="P28" s="149">
        <v>0</v>
      </c>
      <c r="Q28" s="149">
        <v>0</v>
      </c>
      <c r="R28" s="149">
        <v>0</v>
      </c>
      <c r="S28" s="149">
        <v>0</v>
      </c>
      <c r="T28" s="149">
        <v>0</v>
      </c>
      <c r="U28" s="149">
        <v>0</v>
      </c>
      <c r="V28" s="118">
        <f t="shared" si="6"/>
        <v>4</v>
      </c>
      <c r="W28" s="140">
        <v>0</v>
      </c>
      <c r="X28" s="140">
        <v>1</v>
      </c>
      <c r="Y28" s="140">
        <v>2</v>
      </c>
      <c r="Z28" s="140">
        <v>1</v>
      </c>
      <c r="AA28" s="140">
        <v>0</v>
      </c>
      <c r="AB28" s="140">
        <v>0</v>
      </c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</row>
    <row r="29" spans="1:48" s="144" customFormat="1" ht="15" customHeight="1">
      <c r="A29" s="163"/>
      <c r="B29" s="117" t="s">
        <v>266</v>
      </c>
      <c r="C29" s="121">
        <f t="shared" si="5"/>
        <v>1</v>
      </c>
      <c r="D29" s="149">
        <v>0</v>
      </c>
      <c r="E29" s="149">
        <v>0</v>
      </c>
      <c r="F29" s="149">
        <v>1</v>
      </c>
      <c r="G29" s="149"/>
      <c r="H29" s="149">
        <v>0</v>
      </c>
      <c r="I29" s="149"/>
      <c r="J29" s="149">
        <v>1</v>
      </c>
      <c r="K29" s="149"/>
      <c r="L29" s="149">
        <v>0</v>
      </c>
      <c r="M29" s="149">
        <v>0</v>
      </c>
      <c r="N29" s="149">
        <v>0</v>
      </c>
      <c r="O29" s="149">
        <v>0</v>
      </c>
      <c r="P29" s="149">
        <v>0</v>
      </c>
      <c r="Q29" s="149">
        <v>0</v>
      </c>
      <c r="R29" s="149">
        <v>0</v>
      </c>
      <c r="S29" s="149">
        <v>0</v>
      </c>
      <c r="T29" s="149">
        <v>0</v>
      </c>
      <c r="U29" s="149">
        <v>0</v>
      </c>
      <c r="V29" s="118">
        <f t="shared" si="6"/>
        <v>1</v>
      </c>
      <c r="W29" s="140">
        <v>0</v>
      </c>
      <c r="X29" s="140">
        <v>0</v>
      </c>
      <c r="Y29" s="140">
        <v>1</v>
      </c>
      <c r="Z29" s="140">
        <v>0</v>
      </c>
      <c r="AA29" s="140">
        <v>0</v>
      </c>
      <c r="AB29" s="140">
        <v>0</v>
      </c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</row>
    <row r="30" spans="1:48" s="144" customFormat="1" ht="15" customHeight="1">
      <c r="A30" s="163"/>
      <c r="B30" s="117" t="s">
        <v>267</v>
      </c>
      <c r="C30" s="121">
        <f t="shared" si="5"/>
        <v>2</v>
      </c>
      <c r="D30" s="149">
        <v>0</v>
      </c>
      <c r="E30" s="149">
        <v>0</v>
      </c>
      <c r="F30" s="149">
        <v>2</v>
      </c>
      <c r="G30" s="149"/>
      <c r="H30" s="149">
        <v>0</v>
      </c>
      <c r="I30" s="149">
        <v>1</v>
      </c>
      <c r="J30" s="149"/>
      <c r="K30" s="149">
        <v>1</v>
      </c>
      <c r="L30" s="149">
        <v>0</v>
      </c>
      <c r="M30" s="149">
        <v>0</v>
      </c>
      <c r="N30" s="149">
        <v>0</v>
      </c>
      <c r="O30" s="149">
        <v>0</v>
      </c>
      <c r="P30" s="149">
        <v>0</v>
      </c>
      <c r="Q30" s="149">
        <v>0</v>
      </c>
      <c r="R30" s="149">
        <v>0</v>
      </c>
      <c r="S30" s="149">
        <v>0</v>
      </c>
      <c r="T30" s="149">
        <v>0</v>
      </c>
      <c r="U30" s="149">
        <v>0</v>
      </c>
      <c r="V30" s="118">
        <f t="shared" si="6"/>
        <v>0</v>
      </c>
      <c r="W30" s="140">
        <v>0</v>
      </c>
      <c r="X30" s="140">
        <v>0</v>
      </c>
      <c r="Y30" s="140">
        <v>0</v>
      </c>
      <c r="Z30" s="140">
        <v>0</v>
      </c>
      <c r="AA30" s="140">
        <v>0</v>
      </c>
      <c r="AB30" s="140">
        <v>0</v>
      </c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</row>
    <row r="31" spans="1:48" s="144" customFormat="1" ht="15" customHeight="1">
      <c r="A31" s="163"/>
      <c r="B31" s="117" t="s">
        <v>268</v>
      </c>
      <c r="C31" s="121">
        <f t="shared" si="5"/>
        <v>4</v>
      </c>
      <c r="D31" s="149">
        <v>0</v>
      </c>
      <c r="E31" s="149">
        <v>0</v>
      </c>
      <c r="F31" s="149">
        <v>4</v>
      </c>
      <c r="G31" s="149">
        <v>3</v>
      </c>
      <c r="H31" s="149">
        <v>0</v>
      </c>
      <c r="I31" s="149">
        <v>2</v>
      </c>
      <c r="J31" s="149">
        <v>2</v>
      </c>
      <c r="K31" s="149"/>
      <c r="L31" s="149">
        <v>0</v>
      </c>
      <c r="M31" s="149">
        <v>0</v>
      </c>
      <c r="N31" s="149">
        <v>0</v>
      </c>
      <c r="O31" s="149">
        <v>0</v>
      </c>
      <c r="P31" s="149">
        <v>0</v>
      </c>
      <c r="Q31" s="149">
        <v>0</v>
      </c>
      <c r="R31" s="149">
        <v>0</v>
      </c>
      <c r="S31" s="149">
        <v>0</v>
      </c>
      <c r="T31" s="149">
        <v>0</v>
      </c>
      <c r="U31" s="149">
        <v>0</v>
      </c>
      <c r="V31" s="118">
        <f t="shared" si="6"/>
        <v>4</v>
      </c>
      <c r="W31" s="140">
        <v>0</v>
      </c>
      <c r="X31" s="140">
        <v>2</v>
      </c>
      <c r="Y31" s="140">
        <v>2</v>
      </c>
      <c r="Z31" s="140">
        <v>0</v>
      </c>
      <c r="AA31" s="140">
        <v>0</v>
      </c>
      <c r="AB31" s="140">
        <v>0</v>
      </c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</row>
    <row r="32" spans="1:48" s="144" customFormat="1" ht="15" customHeight="1">
      <c r="A32" s="163"/>
      <c r="B32" s="117" t="s">
        <v>269</v>
      </c>
      <c r="C32" s="121">
        <f t="shared" si="5"/>
        <v>2</v>
      </c>
      <c r="D32" s="149">
        <v>0</v>
      </c>
      <c r="E32" s="149">
        <v>0</v>
      </c>
      <c r="F32" s="149">
        <v>2</v>
      </c>
      <c r="G32" s="149">
        <v>1</v>
      </c>
      <c r="H32" s="149">
        <v>0</v>
      </c>
      <c r="I32" s="149">
        <v>1</v>
      </c>
      <c r="J32" s="149"/>
      <c r="K32" s="149">
        <v>1</v>
      </c>
      <c r="L32" s="149">
        <v>0</v>
      </c>
      <c r="M32" s="149">
        <v>0</v>
      </c>
      <c r="N32" s="149">
        <v>0</v>
      </c>
      <c r="O32" s="149">
        <v>0</v>
      </c>
      <c r="P32" s="149">
        <v>0</v>
      </c>
      <c r="Q32" s="149">
        <v>0</v>
      </c>
      <c r="R32" s="149">
        <v>0</v>
      </c>
      <c r="S32" s="149">
        <v>0</v>
      </c>
      <c r="T32" s="149">
        <v>0</v>
      </c>
      <c r="U32" s="149">
        <v>0</v>
      </c>
      <c r="V32" s="118">
        <f t="shared" si="6"/>
        <v>0</v>
      </c>
      <c r="W32" s="140">
        <v>0</v>
      </c>
      <c r="X32" s="140">
        <v>0</v>
      </c>
      <c r="Y32" s="140">
        <v>0</v>
      </c>
      <c r="Z32" s="140">
        <v>0</v>
      </c>
      <c r="AA32" s="140">
        <v>0</v>
      </c>
      <c r="AB32" s="140">
        <v>0</v>
      </c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</row>
    <row r="33" spans="1:48" s="144" customFormat="1" ht="15" customHeight="1">
      <c r="A33" s="164"/>
      <c r="B33" s="117" t="s">
        <v>270</v>
      </c>
      <c r="C33" s="121">
        <f t="shared" si="5"/>
        <v>2</v>
      </c>
      <c r="D33" s="149">
        <v>0</v>
      </c>
      <c r="E33" s="149">
        <v>0</v>
      </c>
      <c r="F33" s="149">
        <v>2</v>
      </c>
      <c r="G33" s="149"/>
      <c r="H33" s="149">
        <v>0</v>
      </c>
      <c r="I33" s="149"/>
      <c r="J33" s="149">
        <v>1</v>
      </c>
      <c r="K33" s="149">
        <v>1</v>
      </c>
      <c r="L33" s="149">
        <v>0</v>
      </c>
      <c r="M33" s="149">
        <v>0</v>
      </c>
      <c r="N33" s="149">
        <v>0</v>
      </c>
      <c r="O33" s="149">
        <v>0</v>
      </c>
      <c r="P33" s="149">
        <v>0</v>
      </c>
      <c r="Q33" s="149">
        <v>0</v>
      </c>
      <c r="R33" s="149">
        <v>0</v>
      </c>
      <c r="S33" s="149">
        <v>0</v>
      </c>
      <c r="T33" s="149">
        <v>0</v>
      </c>
      <c r="U33" s="149">
        <v>0</v>
      </c>
      <c r="V33" s="118">
        <f t="shared" si="6"/>
        <v>0</v>
      </c>
      <c r="W33" s="140">
        <v>0</v>
      </c>
      <c r="X33" s="140">
        <v>0</v>
      </c>
      <c r="Y33" s="140">
        <v>0</v>
      </c>
      <c r="Z33" s="140">
        <v>0</v>
      </c>
      <c r="AA33" s="140">
        <v>0</v>
      </c>
      <c r="AB33" s="140">
        <v>0</v>
      </c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</row>
    <row r="34" spans="1:48" ht="15.75" customHeight="1"/>
    <row r="35" spans="1:48" ht="15.75" customHeight="1"/>
    <row r="36" spans="1:48" ht="15.75" customHeight="1"/>
    <row r="37" spans="1:48" ht="15.75" customHeight="1"/>
    <row r="38" spans="1:48" ht="15.75" customHeight="1"/>
    <row r="39" spans="1:48" ht="15.75" customHeight="1"/>
    <row r="40" spans="1:48" ht="15.75" customHeight="1"/>
    <row r="41" spans="1:48" ht="15.75" customHeight="1"/>
    <row r="42" spans="1:48" ht="15.75" customHeight="1"/>
    <row r="43" spans="1:48" ht="15.75" customHeight="1"/>
    <row r="44" spans="1:48" ht="15.75" customHeight="1"/>
    <row r="45" spans="1:48" ht="15.75" customHeight="1"/>
    <row r="46" spans="1:48" ht="15.75" customHeight="1"/>
    <row r="47" spans="1:48" ht="15.75" customHeight="1"/>
    <row r="48" spans="1: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</sheetData>
  <mergeCells count="29">
    <mergeCell ref="T5:T7"/>
    <mergeCell ref="H5:L5"/>
    <mergeCell ref="H6:H7"/>
    <mergeCell ref="I6:I7"/>
    <mergeCell ref="J6:J7"/>
    <mergeCell ref="K6:K7"/>
    <mergeCell ref="L6:L7"/>
    <mergeCell ref="N5:O6"/>
    <mergeCell ref="P5:P7"/>
    <mergeCell ref="Q5:S6"/>
    <mergeCell ref="E5:E7"/>
    <mergeCell ref="F5:F7"/>
    <mergeCell ref="G5:G7"/>
    <mergeCell ref="A8:A15"/>
    <mergeCell ref="A17:A24"/>
    <mergeCell ref="A26:A33"/>
    <mergeCell ref="A1:AB1"/>
    <mergeCell ref="A2:AB2"/>
    <mergeCell ref="A3:AB3"/>
    <mergeCell ref="A5:A7"/>
    <mergeCell ref="B5:B7"/>
    <mergeCell ref="C5:C7"/>
    <mergeCell ref="D5:D7"/>
    <mergeCell ref="U5:U7"/>
    <mergeCell ref="V5:AA5"/>
    <mergeCell ref="AB5:AB7"/>
    <mergeCell ref="V6:V7"/>
    <mergeCell ref="W6:AA6"/>
    <mergeCell ref="M5:M7"/>
  </mergeCells>
  <pageMargins left="0.7" right="0.7" top="0.75" bottom="0.75" header="0" footer="0"/>
  <pageSetup orientation="landscape" r:id="rId1"/>
  <headerFooter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D626"/>
  <sheetViews>
    <sheetView workbookViewId="0">
      <pane ySplit="7" topLeftCell="A17" activePane="bottomLeft" state="frozen"/>
      <selection pane="bottomLeft" activeCell="A4" sqref="A4"/>
    </sheetView>
  </sheetViews>
  <sheetFormatPr defaultColWidth="11.25" defaultRowHeight="15" customHeight="1"/>
  <cols>
    <col min="1" max="1" width="5.625" customWidth="1"/>
    <col min="2" max="2" width="27.25" customWidth="1"/>
    <col min="3" max="5" width="6.125" customWidth="1"/>
    <col min="6" max="6" width="5" customWidth="1"/>
    <col min="7" max="7" width="4.75" customWidth="1"/>
    <col min="8" max="8" width="4.375" customWidth="1"/>
    <col min="9" max="9" width="4.125" customWidth="1"/>
    <col min="10" max="10" width="5.25" customWidth="1"/>
    <col min="11" max="11" width="4.75" customWidth="1"/>
    <col min="12" max="12" width="5.625" customWidth="1"/>
    <col min="13" max="13" width="5" customWidth="1"/>
    <col min="14" max="14" width="4.875" customWidth="1"/>
    <col min="15" max="17" width="5" customWidth="1"/>
    <col min="18" max="18" width="4.125" customWidth="1"/>
    <col min="19" max="19" width="4.75" customWidth="1"/>
    <col min="20" max="22" width="5" customWidth="1"/>
    <col min="23" max="23" width="4.375" customWidth="1"/>
    <col min="24" max="25" width="4.75" customWidth="1"/>
    <col min="26" max="26" width="6" customWidth="1"/>
    <col min="27" max="27" width="5.375" customWidth="1"/>
    <col min="28" max="32" width="5" customWidth="1"/>
    <col min="33" max="34" width="4.375" customWidth="1"/>
    <col min="35" max="35" width="5" customWidth="1"/>
    <col min="36" max="36" width="5.375" customWidth="1"/>
    <col min="37" max="37" width="6.125" customWidth="1"/>
    <col min="38" max="38" width="6.625" customWidth="1"/>
    <col min="39" max="55" width="9" customWidth="1"/>
  </cols>
  <sheetData>
    <row r="1" spans="1:55" ht="17.25" customHeight="1">
      <c r="A1" s="190" t="s">
        <v>237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3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</row>
    <row r="2" spans="1:55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</row>
    <row r="3" spans="1:55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</row>
    <row r="4" spans="1:55" ht="12.75" customHeight="1">
      <c r="A4" s="3"/>
      <c r="B4" s="4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</row>
    <row r="5" spans="1:55" ht="21.75" customHeight="1">
      <c r="A5" s="176" t="s">
        <v>3</v>
      </c>
      <c r="B5" s="210" t="s">
        <v>4</v>
      </c>
      <c r="C5" s="168" t="s">
        <v>238</v>
      </c>
      <c r="D5" s="168" t="s">
        <v>200</v>
      </c>
      <c r="E5" s="180" t="s">
        <v>228</v>
      </c>
      <c r="F5" s="233" t="s">
        <v>239</v>
      </c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9"/>
      <c r="U5" s="233" t="s">
        <v>240</v>
      </c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9"/>
      <c r="AJ5" s="232"/>
      <c r="AK5" s="232"/>
      <c r="AL5" s="67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</row>
    <row r="6" spans="1:55" ht="29.25" customHeight="1">
      <c r="A6" s="166"/>
      <c r="B6" s="166"/>
      <c r="C6" s="166"/>
      <c r="D6" s="166"/>
      <c r="E6" s="212"/>
      <c r="F6" s="168" t="s">
        <v>12</v>
      </c>
      <c r="G6" s="188" t="s">
        <v>241</v>
      </c>
      <c r="H6" s="178"/>
      <c r="I6" s="178"/>
      <c r="J6" s="178"/>
      <c r="K6" s="179"/>
      <c r="L6" s="168" t="s">
        <v>210</v>
      </c>
      <c r="M6" s="189" t="s">
        <v>242</v>
      </c>
      <c r="N6" s="179"/>
      <c r="O6" s="168" t="s">
        <v>212</v>
      </c>
      <c r="P6" s="188" t="s">
        <v>213</v>
      </c>
      <c r="Q6" s="208"/>
      <c r="R6" s="209"/>
      <c r="S6" s="187" t="s">
        <v>214</v>
      </c>
      <c r="T6" s="187" t="s">
        <v>215</v>
      </c>
      <c r="U6" s="187" t="s">
        <v>12</v>
      </c>
      <c r="V6" s="200" t="s">
        <v>209</v>
      </c>
      <c r="W6" s="181"/>
      <c r="X6" s="181"/>
      <c r="Y6" s="181"/>
      <c r="Z6" s="182"/>
      <c r="AA6" s="168" t="s">
        <v>210</v>
      </c>
      <c r="AB6" s="189" t="s">
        <v>242</v>
      </c>
      <c r="AC6" s="179"/>
      <c r="AD6" s="168" t="s">
        <v>212</v>
      </c>
      <c r="AE6" s="188" t="s">
        <v>213</v>
      </c>
      <c r="AF6" s="178"/>
      <c r="AG6" s="179"/>
      <c r="AH6" s="168" t="s">
        <v>214</v>
      </c>
      <c r="AI6" s="168" t="s">
        <v>215</v>
      </c>
      <c r="AJ6" s="175"/>
      <c r="AK6" s="175"/>
      <c r="AL6" s="68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</row>
    <row r="7" spans="1:55" ht="39" customHeight="1">
      <c r="A7" s="166"/>
      <c r="B7" s="167"/>
      <c r="C7" s="167"/>
      <c r="D7" s="167"/>
      <c r="E7" s="183"/>
      <c r="F7" s="167"/>
      <c r="G7" s="12" t="s">
        <v>235</v>
      </c>
      <c r="H7" s="12" t="s">
        <v>236</v>
      </c>
      <c r="I7" s="12" t="s">
        <v>233</v>
      </c>
      <c r="J7" s="12" t="s">
        <v>219</v>
      </c>
      <c r="K7" s="12" t="s">
        <v>220</v>
      </c>
      <c r="L7" s="167"/>
      <c r="M7" s="12" t="s">
        <v>221</v>
      </c>
      <c r="N7" s="12" t="s">
        <v>243</v>
      </c>
      <c r="O7" s="167"/>
      <c r="P7" s="27" t="s">
        <v>223</v>
      </c>
      <c r="Q7" s="27" t="s">
        <v>224</v>
      </c>
      <c r="R7" s="27" t="s">
        <v>225</v>
      </c>
      <c r="S7" s="207"/>
      <c r="T7" s="207"/>
      <c r="U7" s="207"/>
      <c r="V7" s="12" t="s">
        <v>235</v>
      </c>
      <c r="W7" s="12" t="s">
        <v>236</v>
      </c>
      <c r="X7" s="12" t="s">
        <v>233</v>
      </c>
      <c r="Y7" s="12" t="s">
        <v>219</v>
      </c>
      <c r="Z7" s="12" t="s">
        <v>220</v>
      </c>
      <c r="AA7" s="167"/>
      <c r="AB7" s="12" t="s">
        <v>244</v>
      </c>
      <c r="AC7" s="12" t="s">
        <v>243</v>
      </c>
      <c r="AD7" s="167"/>
      <c r="AE7" s="12" t="s">
        <v>223</v>
      </c>
      <c r="AF7" s="12" t="s">
        <v>219</v>
      </c>
      <c r="AG7" s="12" t="s">
        <v>245</v>
      </c>
      <c r="AH7" s="167"/>
      <c r="AI7" s="167"/>
      <c r="AJ7" s="175"/>
      <c r="AK7" s="175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</row>
    <row r="8" spans="1:55" ht="15" customHeight="1">
      <c r="A8" s="162" t="s">
        <v>272</v>
      </c>
      <c r="B8" s="16" t="s">
        <v>32</v>
      </c>
      <c r="C8" s="28">
        <f t="shared" ref="C8:C15" si="0">F8+U8</f>
        <v>3</v>
      </c>
      <c r="D8" s="54">
        <v>3</v>
      </c>
      <c r="E8" s="54">
        <v>3</v>
      </c>
      <c r="F8" s="28">
        <f t="shared" ref="F8:F15" si="1">G8+H8+I8+J8+K8</f>
        <v>1</v>
      </c>
      <c r="G8" s="54">
        <v>0</v>
      </c>
      <c r="H8" s="54">
        <v>1</v>
      </c>
      <c r="I8" s="54">
        <v>0</v>
      </c>
      <c r="J8" s="54">
        <v>0</v>
      </c>
      <c r="K8" s="54">
        <v>0</v>
      </c>
      <c r="L8" s="54">
        <v>1</v>
      </c>
      <c r="M8" s="54">
        <v>1</v>
      </c>
      <c r="N8" s="54">
        <v>0</v>
      </c>
      <c r="O8" s="54">
        <v>1</v>
      </c>
      <c r="P8" s="54">
        <v>0</v>
      </c>
      <c r="Q8" s="54">
        <v>0</v>
      </c>
      <c r="R8" s="54">
        <v>0</v>
      </c>
      <c r="S8" s="54">
        <v>0</v>
      </c>
      <c r="T8" s="54">
        <v>1</v>
      </c>
      <c r="U8" s="28">
        <f t="shared" ref="U8:U15" si="2">V8+W8+X8+Y8+Z8</f>
        <v>2</v>
      </c>
      <c r="V8" s="54">
        <v>0</v>
      </c>
      <c r="W8" s="54">
        <v>2</v>
      </c>
      <c r="X8" s="54">
        <v>0</v>
      </c>
      <c r="Y8" s="54">
        <v>0</v>
      </c>
      <c r="Z8" s="54">
        <v>0</v>
      </c>
      <c r="AA8" s="54">
        <v>2</v>
      </c>
      <c r="AB8" s="54">
        <v>2</v>
      </c>
      <c r="AC8" s="54">
        <v>0</v>
      </c>
      <c r="AD8" s="54">
        <v>2</v>
      </c>
      <c r="AE8" s="54">
        <v>1</v>
      </c>
      <c r="AF8" s="54">
        <v>0</v>
      </c>
      <c r="AG8" s="54">
        <v>0</v>
      </c>
      <c r="AH8" s="54">
        <v>0</v>
      </c>
      <c r="AI8" s="54">
        <v>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</row>
    <row r="9" spans="1:55" ht="15" customHeight="1">
      <c r="A9" s="163"/>
      <c r="B9" s="18" t="s">
        <v>33</v>
      </c>
      <c r="C9" s="28">
        <f t="shared" si="0"/>
        <v>0</v>
      </c>
      <c r="D9" s="54">
        <v>0</v>
      </c>
      <c r="E9" s="54">
        <v>0</v>
      </c>
      <c r="F9" s="28">
        <f t="shared" si="1"/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4">
        <v>0</v>
      </c>
      <c r="Q9" s="54">
        <v>0</v>
      </c>
      <c r="R9" s="54">
        <v>0</v>
      </c>
      <c r="S9" s="54">
        <v>0</v>
      </c>
      <c r="T9" s="54">
        <v>0</v>
      </c>
      <c r="U9" s="28">
        <f t="shared" si="2"/>
        <v>0</v>
      </c>
      <c r="V9" s="54">
        <v>0</v>
      </c>
      <c r="W9" s="54">
        <v>0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  <c r="AD9" s="54">
        <v>0</v>
      </c>
      <c r="AE9" s="54">
        <v>0</v>
      </c>
      <c r="AF9" s="54">
        <v>0</v>
      </c>
      <c r="AG9" s="54">
        <v>0</v>
      </c>
      <c r="AH9" s="54">
        <v>0</v>
      </c>
      <c r="AI9" s="54">
        <v>0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</row>
    <row r="10" spans="1:55" ht="15" customHeight="1">
      <c r="A10" s="163"/>
      <c r="B10" s="18" t="s">
        <v>34</v>
      </c>
      <c r="C10" s="28">
        <f t="shared" si="0"/>
        <v>0</v>
      </c>
      <c r="D10" s="54">
        <v>0</v>
      </c>
      <c r="E10" s="54">
        <v>0</v>
      </c>
      <c r="F10" s="28">
        <f t="shared" si="1"/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28">
        <f t="shared" si="2"/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4">
        <v>0</v>
      </c>
      <c r="AC10" s="54">
        <v>0</v>
      </c>
      <c r="AD10" s="54">
        <v>0</v>
      </c>
      <c r="AE10" s="54">
        <v>0</v>
      </c>
      <c r="AF10" s="54">
        <v>0</v>
      </c>
      <c r="AG10" s="54">
        <v>0</v>
      </c>
      <c r="AH10" s="54">
        <v>0</v>
      </c>
      <c r="AI10" s="54">
        <v>0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</row>
    <row r="11" spans="1:55" ht="15" customHeight="1">
      <c r="A11" s="163"/>
      <c r="B11" s="18" t="s">
        <v>35</v>
      </c>
      <c r="C11" s="28">
        <f t="shared" si="0"/>
        <v>0</v>
      </c>
      <c r="D11" s="54">
        <v>0</v>
      </c>
      <c r="E11" s="54">
        <v>0</v>
      </c>
      <c r="F11" s="28">
        <f t="shared" si="1"/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28">
        <f t="shared" si="2"/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0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</row>
    <row r="12" spans="1:55" ht="15" customHeight="1">
      <c r="A12" s="163"/>
      <c r="B12" s="18" t="s">
        <v>36</v>
      </c>
      <c r="C12" s="28">
        <f t="shared" si="0"/>
        <v>0</v>
      </c>
      <c r="D12" s="54">
        <v>0</v>
      </c>
      <c r="E12" s="54">
        <v>0</v>
      </c>
      <c r="F12" s="28">
        <f t="shared" si="1"/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28">
        <f t="shared" si="2"/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</row>
    <row r="13" spans="1:55" ht="15" customHeight="1">
      <c r="A13" s="163"/>
      <c r="B13" s="18" t="s">
        <v>37</v>
      </c>
      <c r="C13" s="28">
        <f t="shared" si="0"/>
        <v>0</v>
      </c>
      <c r="D13" s="54">
        <v>0</v>
      </c>
      <c r="E13" s="54">
        <v>0</v>
      </c>
      <c r="F13" s="28">
        <f t="shared" si="1"/>
        <v>0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0</v>
      </c>
      <c r="T13" s="54">
        <v>0</v>
      </c>
      <c r="U13" s="28">
        <f t="shared" si="2"/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  <c r="AD13" s="54">
        <v>0</v>
      </c>
      <c r="AE13" s="54">
        <v>0</v>
      </c>
      <c r="AF13" s="54">
        <v>0</v>
      </c>
      <c r="AG13" s="54">
        <v>0</v>
      </c>
      <c r="AH13" s="54">
        <v>0</v>
      </c>
      <c r="AI13" s="54"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</row>
    <row r="14" spans="1:55" ht="15" customHeight="1">
      <c r="A14" s="163"/>
      <c r="B14" s="18" t="s">
        <v>38</v>
      </c>
      <c r="C14" s="28">
        <f t="shared" si="0"/>
        <v>0</v>
      </c>
      <c r="D14" s="54">
        <v>0</v>
      </c>
      <c r="E14" s="54">
        <v>0</v>
      </c>
      <c r="F14" s="28">
        <f t="shared" si="1"/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54">
        <v>0</v>
      </c>
      <c r="R14" s="54">
        <v>0</v>
      </c>
      <c r="S14" s="54">
        <v>0</v>
      </c>
      <c r="T14" s="54">
        <v>0</v>
      </c>
      <c r="U14" s="28">
        <f t="shared" si="2"/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v>0</v>
      </c>
      <c r="AE14" s="54">
        <v>0</v>
      </c>
      <c r="AF14" s="54">
        <v>0</v>
      </c>
      <c r="AG14" s="54">
        <v>0</v>
      </c>
      <c r="AH14" s="54">
        <v>0</v>
      </c>
      <c r="AI14" s="54"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</row>
    <row r="15" spans="1:55" ht="15" customHeight="1">
      <c r="A15" s="164"/>
      <c r="B15" s="19" t="s">
        <v>39</v>
      </c>
      <c r="C15" s="28">
        <f t="shared" si="0"/>
        <v>0</v>
      </c>
      <c r="D15" s="54">
        <v>0</v>
      </c>
      <c r="E15" s="54">
        <v>0</v>
      </c>
      <c r="F15" s="28">
        <f t="shared" si="1"/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28">
        <f t="shared" si="2"/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4">
        <v>0</v>
      </c>
      <c r="AE15" s="54">
        <v>0</v>
      </c>
      <c r="AF15" s="54">
        <v>0</v>
      </c>
      <c r="AG15" s="54">
        <v>0</v>
      </c>
      <c r="AH15" s="54">
        <v>0</v>
      </c>
      <c r="AI15" s="54"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</row>
    <row r="16" spans="1:55" s="155" customFormat="1" ht="15" customHeight="1">
      <c r="A16" s="150"/>
      <c r="B16" s="151"/>
      <c r="C16" s="152"/>
      <c r="D16" s="153"/>
      <c r="E16" s="153"/>
      <c r="F16" s="152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2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</row>
    <row r="17" spans="1:56" s="82" customFormat="1" ht="15" customHeight="1">
      <c r="A17" s="162" t="s">
        <v>262</v>
      </c>
      <c r="B17" s="78" t="s">
        <v>32</v>
      </c>
      <c r="C17" s="85">
        <f t="shared" ref="C17:C24" si="3">F17+U17</f>
        <v>3</v>
      </c>
      <c r="D17" s="79">
        <v>3</v>
      </c>
      <c r="E17" s="79">
        <v>3</v>
      </c>
      <c r="F17" s="85">
        <f t="shared" ref="F17:F24" si="4">G17+H17+I17+J17+K17</f>
        <v>1</v>
      </c>
      <c r="G17" s="79">
        <v>0</v>
      </c>
      <c r="H17" s="79">
        <v>1</v>
      </c>
      <c r="I17" s="79">
        <v>0</v>
      </c>
      <c r="J17" s="79">
        <v>0</v>
      </c>
      <c r="K17" s="79">
        <v>0</v>
      </c>
      <c r="L17" s="79">
        <v>1</v>
      </c>
      <c r="M17" s="79">
        <v>1</v>
      </c>
      <c r="N17" s="79">
        <v>0</v>
      </c>
      <c r="O17" s="79">
        <v>1</v>
      </c>
      <c r="P17" s="79">
        <v>0</v>
      </c>
      <c r="Q17" s="79">
        <v>0</v>
      </c>
      <c r="R17" s="79">
        <v>0</v>
      </c>
      <c r="S17" s="79">
        <v>0</v>
      </c>
      <c r="T17" s="79">
        <v>1</v>
      </c>
      <c r="U17" s="85">
        <f t="shared" ref="U17:U24" si="5">V17+W17+X17+Y17+Z17</f>
        <v>2</v>
      </c>
      <c r="V17" s="79">
        <v>0</v>
      </c>
      <c r="W17" s="79">
        <v>2</v>
      </c>
      <c r="X17" s="79">
        <v>0</v>
      </c>
      <c r="Y17" s="79">
        <v>0</v>
      </c>
      <c r="Z17" s="79">
        <v>0</v>
      </c>
      <c r="AA17" s="79">
        <v>2</v>
      </c>
      <c r="AB17" s="79">
        <v>2</v>
      </c>
      <c r="AC17" s="79">
        <v>0</v>
      </c>
      <c r="AD17" s="79">
        <v>2</v>
      </c>
      <c r="AE17" s="83">
        <v>0</v>
      </c>
      <c r="AF17" s="79">
        <v>0</v>
      </c>
      <c r="AG17" s="79">
        <v>0</v>
      </c>
      <c r="AH17" s="79">
        <v>0</v>
      </c>
      <c r="AI17" s="79">
        <v>2</v>
      </c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</row>
    <row r="18" spans="1:56" s="106" customFormat="1" ht="15" customHeight="1">
      <c r="A18" s="163"/>
      <c r="B18" s="18" t="s">
        <v>33</v>
      </c>
      <c r="C18" s="28">
        <f t="shared" si="3"/>
        <v>0</v>
      </c>
      <c r="D18" s="55">
        <v>0</v>
      </c>
      <c r="E18" s="55">
        <v>0</v>
      </c>
      <c r="F18" s="28">
        <f t="shared" si="4"/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28">
        <f t="shared" si="5"/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</row>
    <row r="19" spans="1:56" s="106" customFormat="1" ht="15" customHeight="1">
      <c r="A19" s="163"/>
      <c r="B19" s="18" t="s">
        <v>34</v>
      </c>
      <c r="C19" s="28">
        <f t="shared" si="3"/>
        <v>0</v>
      </c>
      <c r="D19" s="55">
        <v>0</v>
      </c>
      <c r="E19" s="55">
        <v>0</v>
      </c>
      <c r="F19" s="28">
        <f t="shared" si="4"/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28">
        <f t="shared" si="5"/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5">
        <v>0</v>
      </c>
      <c r="AF19" s="55">
        <v>0</v>
      </c>
      <c r="AG19" s="55">
        <v>0</v>
      </c>
      <c r="AH19" s="55">
        <v>0</v>
      </c>
      <c r="AI19" s="55"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</row>
    <row r="20" spans="1:56" s="106" customFormat="1" ht="15" customHeight="1">
      <c r="A20" s="163"/>
      <c r="B20" s="18" t="s">
        <v>35</v>
      </c>
      <c r="C20" s="28">
        <f t="shared" si="3"/>
        <v>0</v>
      </c>
      <c r="D20" s="55">
        <v>0</v>
      </c>
      <c r="E20" s="55">
        <v>0</v>
      </c>
      <c r="F20" s="28">
        <f t="shared" si="4"/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28">
        <f t="shared" si="5"/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55">
        <v>0</v>
      </c>
      <c r="AF20" s="55">
        <v>0</v>
      </c>
      <c r="AG20" s="55">
        <v>0</v>
      </c>
      <c r="AH20" s="55">
        <v>0</v>
      </c>
      <c r="AI20" s="55"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</row>
    <row r="21" spans="1:56" s="106" customFormat="1" ht="15" customHeight="1">
      <c r="A21" s="163"/>
      <c r="B21" s="18" t="s">
        <v>36</v>
      </c>
      <c r="C21" s="28">
        <f t="shared" si="3"/>
        <v>0</v>
      </c>
      <c r="D21" s="55">
        <v>0</v>
      </c>
      <c r="E21" s="55">
        <v>0</v>
      </c>
      <c r="F21" s="28">
        <f t="shared" si="4"/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28">
        <f t="shared" si="5"/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0</v>
      </c>
      <c r="AI21" s="55"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</row>
    <row r="22" spans="1:56" s="106" customFormat="1" ht="15" customHeight="1">
      <c r="A22" s="163"/>
      <c r="B22" s="18" t="s">
        <v>37</v>
      </c>
      <c r="C22" s="28">
        <f t="shared" si="3"/>
        <v>0</v>
      </c>
      <c r="D22" s="55">
        <v>0</v>
      </c>
      <c r="E22" s="55">
        <v>0</v>
      </c>
      <c r="F22" s="28">
        <f t="shared" si="4"/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28">
        <f t="shared" si="5"/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55">
        <v>0</v>
      </c>
      <c r="AF22" s="55">
        <v>0</v>
      </c>
      <c r="AG22" s="55">
        <v>0</v>
      </c>
      <c r="AH22" s="55">
        <v>0</v>
      </c>
      <c r="AI22" s="55"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</row>
    <row r="23" spans="1:56" s="106" customFormat="1" ht="15" customHeight="1">
      <c r="A23" s="163"/>
      <c r="B23" s="18" t="s">
        <v>38</v>
      </c>
      <c r="C23" s="28">
        <f t="shared" si="3"/>
        <v>0</v>
      </c>
      <c r="D23" s="55">
        <v>0</v>
      </c>
      <c r="E23" s="55">
        <v>0</v>
      </c>
      <c r="F23" s="28">
        <f t="shared" si="4"/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28">
        <f t="shared" si="5"/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0</v>
      </c>
      <c r="AI23" s="55"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</row>
    <row r="24" spans="1:56" s="106" customFormat="1" ht="15" customHeight="1">
      <c r="A24" s="164"/>
      <c r="B24" s="19" t="s">
        <v>39</v>
      </c>
      <c r="C24" s="28">
        <f t="shared" si="3"/>
        <v>0</v>
      </c>
      <c r="D24" s="55">
        <v>0</v>
      </c>
      <c r="E24" s="55">
        <v>0</v>
      </c>
      <c r="F24" s="28">
        <f t="shared" si="4"/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28">
        <f t="shared" si="5"/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0</v>
      </c>
      <c r="AI24" s="55"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</row>
    <row r="25" spans="1:56" ht="15.75" customHeight="1"/>
    <row r="26" spans="1:56" s="144" customFormat="1" ht="15" customHeight="1">
      <c r="A26" s="162" t="s">
        <v>274</v>
      </c>
      <c r="B26" s="16" t="s">
        <v>32</v>
      </c>
      <c r="C26" s="122">
        <f t="shared" ref="C26:C33" si="6">G26+V26</f>
        <v>3</v>
      </c>
      <c r="D26" s="156">
        <f>C26</f>
        <v>3</v>
      </c>
      <c r="E26" s="156"/>
      <c r="F26" s="156">
        <f>D26</f>
        <v>3</v>
      </c>
      <c r="G26" s="122">
        <f t="shared" ref="G26:G33" si="7">H26+I26+J26+K26+L26</f>
        <v>1</v>
      </c>
      <c r="H26" s="157"/>
      <c r="I26" s="157">
        <v>1</v>
      </c>
      <c r="J26" s="157"/>
      <c r="K26" s="157"/>
      <c r="L26" s="157"/>
      <c r="M26" s="158">
        <f>G26</f>
        <v>1</v>
      </c>
      <c r="N26" s="157">
        <v>1</v>
      </c>
      <c r="O26" s="157"/>
      <c r="P26" s="157">
        <v>1</v>
      </c>
      <c r="Q26" s="157"/>
      <c r="R26" s="157"/>
      <c r="S26" s="157">
        <v>1</v>
      </c>
      <c r="T26" s="157"/>
      <c r="U26" s="157">
        <v>1</v>
      </c>
      <c r="V26" s="122">
        <f t="shared" ref="V26:V33" si="8">W26+X26+Y26+Z26+AA26</f>
        <v>2</v>
      </c>
      <c r="W26" s="157"/>
      <c r="X26" s="157">
        <v>2</v>
      </c>
      <c r="Y26" s="157">
        <v>0</v>
      </c>
      <c r="Z26" s="157">
        <v>0</v>
      </c>
      <c r="AA26" s="157">
        <v>0</v>
      </c>
      <c r="AB26" s="122">
        <f t="shared" ref="AB26:AB33" si="9">V26</f>
        <v>2</v>
      </c>
      <c r="AC26" s="122">
        <f t="shared" ref="AC26:AC33" si="10">AB26</f>
        <v>2</v>
      </c>
      <c r="AD26" s="157"/>
      <c r="AE26" s="157">
        <v>2</v>
      </c>
      <c r="AF26" s="157"/>
      <c r="AG26" s="157"/>
      <c r="AH26" s="158">
        <v>2</v>
      </c>
      <c r="AI26" s="157"/>
      <c r="AJ26" s="122">
        <f t="shared" ref="AJ26:AJ33" si="11">V26</f>
        <v>2</v>
      </c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</row>
    <row r="27" spans="1:56" s="144" customFormat="1" ht="15" customHeight="1">
      <c r="A27" s="163"/>
      <c r="B27" s="117" t="s">
        <v>264</v>
      </c>
      <c r="C27" s="122">
        <f t="shared" si="6"/>
        <v>0</v>
      </c>
      <c r="D27" s="156"/>
      <c r="E27" s="156"/>
      <c r="F27" s="156"/>
      <c r="G27" s="122">
        <f t="shared" si="7"/>
        <v>0</v>
      </c>
      <c r="H27" s="157"/>
      <c r="I27" s="157"/>
      <c r="J27" s="157"/>
      <c r="K27" s="157"/>
      <c r="L27" s="157"/>
      <c r="M27" s="158"/>
      <c r="N27" s="157"/>
      <c r="O27" s="157"/>
      <c r="P27" s="157"/>
      <c r="Q27" s="157"/>
      <c r="R27" s="157"/>
      <c r="S27" s="157"/>
      <c r="T27" s="157"/>
      <c r="U27" s="157"/>
      <c r="V27" s="122">
        <f t="shared" si="8"/>
        <v>0</v>
      </c>
      <c r="W27" s="157"/>
      <c r="X27" s="157"/>
      <c r="Y27" s="157"/>
      <c r="Z27" s="157"/>
      <c r="AA27" s="157"/>
      <c r="AB27" s="122">
        <f t="shared" si="9"/>
        <v>0</v>
      </c>
      <c r="AC27" s="122">
        <f t="shared" si="10"/>
        <v>0</v>
      </c>
      <c r="AD27" s="157"/>
      <c r="AE27" s="157"/>
      <c r="AF27" s="157"/>
      <c r="AG27" s="157"/>
      <c r="AH27" s="158"/>
      <c r="AI27" s="157"/>
      <c r="AJ27" s="122">
        <f t="shared" si="11"/>
        <v>0</v>
      </c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</row>
    <row r="28" spans="1:56" s="144" customFormat="1" ht="15" customHeight="1">
      <c r="A28" s="163"/>
      <c r="B28" s="117" t="s">
        <v>265</v>
      </c>
      <c r="C28" s="122">
        <f t="shared" si="6"/>
        <v>0</v>
      </c>
      <c r="D28" s="156"/>
      <c r="E28" s="156"/>
      <c r="F28" s="156"/>
      <c r="G28" s="122">
        <f t="shared" si="7"/>
        <v>0</v>
      </c>
      <c r="H28" s="157"/>
      <c r="I28" s="157"/>
      <c r="J28" s="157"/>
      <c r="K28" s="157"/>
      <c r="L28" s="157"/>
      <c r="M28" s="158"/>
      <c r="N28" s="157"/>
      <c r="O28" s="157"/>
      <c r="P28" s="157"/>
      <c r="Q28" s="157"/>
      <c r="R28" s="157"/>
      <c r="S28" s="157"/>
      <c r="T28" s="157"/>
      <c r="U28" s="157"/>
      <c r="V28" s="122">
        <f t="shared" si="8"/>
        <v>0</v>
      </c>
      <c r="W28" s="157"/>
      <c r="X28" s="157"/>
      <c r="Y28" s="157"/>
      <c r="Z28" s="157"/>
      <c r="AA28" s="157"/>
      <c r="AB28" s="122">
        <f t="shared" si="9"/>
        <v>0</v>
      </c>
      <c r="AC28" s="122">
        <f t="shared" si="10"/>
        <v>0</v>
      </c>
      <c r="AD28" s="157"/>
      <c r="AE28" s="157"/>
      <c r="AF28" s="157"/>
      <c r="AG28" s="157"/>
      <c r="AH28" s="158"/>
      <c r="AI28" s="157"/>
      <c r="AJ28" s="122">
        <f t="shared" si="11"/>
        <v>0</v>
      </c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</row>
    <row r="29" spans="1:56" s="144" customFormat="1" ht="15" customHeight="1">
      <c r="A29" s="163"/>
      <c r="B29" s="117" t="s">
        <v>266</v>
      </c>
      <c r="C29" s="122">
        <f t="shared" si="6"/>
        <v>0</v>
      </c>
      <c r="D29" s="156"/>
      <c r="E29" s="156"/>
      <c r="F29" s="156"/>
      <c r="G29" s="122">
        <f t="shared" si="7"/>
        <v>0</v>
      </c>
      <c r="H29" s="157"/>
      <c r="I29" s="157"/>
      <c r="J29" s="157"/>
      <c r="K29" s="157"/>
      <c r="L29" s="157"/>
      <c r="M29" s="158"/>
      <c r="N29" s="157"/>
      <c r="O29" s="157"/>
      <c r="P29" s="157"/>
      <c r="Q29" s="157"/>
      <c r="R29" s="157"/>
      <c r="S29" s="157"/>
      <c r="T29" s="157"/>
      <c r="U29" s="157"/>
      <c r="V29" s="122">
        <f t="shared" si="8"/>
        <v>0</v>
      </c>
      <c r="W29" s="157"/>
      <c r="X29" s="157"/>
      <c r="Y29" s="157"/>
      <c r="Z29" s="157"/>
      <c r="AA29" s="157"/>
      <c r="AB29" s="122">
        <f t="shared" si="9"/>
        <v>0</v>
      </c>
      <c r="AC29" s="122">
        <f t="shared" si="10"/>
        <v>0</v>
      </c>
      <c r="AD29" s="157"/>
      <c r="AE29" s="157"/>
      <c r="AF29" s="157"/>
      <c r="AG29" s="157"/>
      <c r="AH29" s="158"/>
      <c r="AI29" s="157"/>
      <c r="AJ29" s="122">
        <f t="shared" si="11"/>
        <v>0</v>
      </c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</row>
    <row r="30" spans="1:56" s="144" customFormat="1" ht="15" customHeight="1">
      <c r="A30" s="163"/>
      <c r="B30" s="117" t="s">
        <v>267</v>
      </c>
      <c r="C30" s="122">
        <f t="shared" si="6"/>
        <v>0</v>
      </c>
      <c r="D30" s="156"/>
      <c r="E30" s="156"/>
      <c r="F30" s="156"/>
      <c r="G30" s="122">
        <f t="shared" si="7"/>
        <v>0</v>
      </c>
      <c r="H30" s="157"/>
      <c r="I30" s="157"/>
      <c r="J30" s="157"/>
      <c r="K30" s="157"/>
      <c r="L30" s="157"/>
      <c r="M30" s="158"/>
      <c r="N30" s="157"/>
      <c r="O30" s="157"/>
      <c r="P30" s="157"/>
      <c r="Q30" s="157"/>
      <c r="R30" s="157"/>
      <c r="S30" s="157"/>
      <c r="T30" s="157"/>
      <c r="U30" s="157"/>
      <c r="V30" s="122">
        <f t="shared" si="8"/>
        <v>0</v>
      </c>
      <c r="W30" s="157"/>
      <c r="X30" s="157"/>
      <c r="Y30" s="157"/>
      <c r="Z30" s="157"/>
      <c r="AA30" s="157"/>
      <c r="AB30" s="122">
        <f t="shared" si="9"/>
        <v>0</v>
      </c>
      <c r="AC30" s="122">
        <f t="shared" si="10"/>
        <v>0</v>
      </c>
      <c r="AD30" s="157"/>
      <c r="AE30" s="157"/>
      <c r="AF30" s="157"/>
      <c r="AG30" s="157"/>
      <c r="AH30" s="158"/>
      <c r="AI30" s="157"/>
      <c r="AJ30" s="122">
        <f t="shared" si="11"/>
        <v>0</v>
      </c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</row>
    <row r="31" spans="1:56" s="144" customFormat="1" ht="15" customHeight="1">
      <c r="A31" s="163"/>
      <c r="B31" s="117" t="s">
        <v>268</v>
      </c>
      <c r="C31" s="122">
        <f t="shared" si="6"/>
        <v>0</v>
      </c>
      <c r="D31" s="156"/>
      <c r="E31" s="156"/>
      <c r="F31" s="156"/>
      <c r="G31" s="122">
        <f t="shared" si="7"/>
        <v>0</v>
      </c>
      <c r="H31" s="157"/>
      <c r="I31" s="157"/>
      <c r="J31" s="157"/>
      <c r="K31" s="157"/>
      <c r="L31" s="157"/>
      <c r="M31" s="158"/>
      <c r="N31" s="157"/>
      <c r="O31" s="157"/>
      <c r="P31" s="157"/>
      <c r="Q31" s="157"/>
      <c r="R31" s="157"/>
      <c r="S31" s="157"/>
      <c r="T31" s="157"/>
      <c r="U31" s="157"/>
      <c r="V31" s="122">
        <f t="shared" si="8"/>
        <v>0</v>
      </c>
      <c r="W31" s="157"/>
      <c r="X31" s="157"/>
      <c r="Y31" s="157"/>
      <c r="Z31" s="157"/>
      <c r="AA31" s="157"/>
      <c r="AB31" s="122">
        <f t="shared" si="9"/>
        <v>0</v>
      </c>
      <c r="AC31" s="122">
        <f t="shared" si="10"/>
        <v>0</v>
      </c>
      <c r="AD31" s="157"/>
      <c r="AE31" s="157"/>
      <c r="AF31" s="157"/>
      <c r="AG31" s="157"/>
      <c r="AH31" s="158"/>
      <c r="AI31" s="157"/>
      <c r="AJ31" s="122">
        <f t="shared" si="11"/>
        <v>0</v>
      </c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</row>
    <row r="32" spans="1:56" s="144" customFormat="1" ht="15" customHeight="1">
      <c r="A32" s="163"/>
      <c r="B32" s="117" t="s">
        <v>269</v>
      </c>
      <c r="C32" s="122">
        <f t="shared" si="6"/>
        <v>0</v>
      </c>
      <c r="D32" s="156"/>
      <c r="E32" s="156"/>
      <c r="F32" s="156"/>
      <c r="G32" s="122">
        <f t="shared" si="7"/>
        <v>0</v>
      </c>
      <c r="H32" s="157"/>
      <c r="I32" s="157"/>
      <c r="J32" s="157"/>
      <c r="K32" s="157"/>
      <c r="L32" s="157"/>
      <c r="M32" s="158"/>
      <c r="N32" s="157"/>
      <c r="O32" s="157"/>
      <c r="P32" s="157"/>
      <c r="Q32" s="157"/>
      <c r="R32" s="157"/>
      <c r="S32" s="157"/>
      <c r="T32" s="157"/>
      <c r="U32" s="157"/>
      <c r="V32" s="122">
        <f t="shared" si="8"/>
        <v>0</v>
      </c>
      <c r="W32" s="157"/>
      <c r="X32" s="157"/>
      <c r="Y32" s="157"/>
      <c r="Z32" s="157"/>
      <c r="AA32" s="157"/>
      <c r="AB32" s="122">
        <f t="shared" si="9"/>
        <v>0</v>
      </c>
      <c r="AC32" s="122">
        <f t="shared" si="10"/>
        <v>0</v>
      </c>
      <c r="AD32" s="157"/>
      <c r="AE32" s="157"/>
      <c r="AF32" s="157"/>
      <c r="AG32" s="157"/>
      <c r="AH32" s="158"/>
      <c r="AI32" s="157"/>
      <c r="AJ32" s="122">
        <f t="shared" si="11"/>
        <v>0</v>
      </c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</row>
    <row r="33" spans="1:56" s="144" customFormat="1" ht="15" customHeight="1">
      <c r="A33" s="164"/>
      <c r="B33" s="117" t="s">
        <v>270</v>
      </c>
      <c r="C33" s="122">
        <f t="shared" si="6"/>
        <v>0</v>
      </c>
      <c r="D33" s="156"/>
      <c r="E33" s="156"/>
      <c r="F33" s="156"/>
      <c r="G33" s="122">
        <f t="shared" si="7"/>
        <v>0</v>
      </c>
      <c r="H33" s="157"/>
      <c r="I33" s="157"/>
      <c r="J33" s="157"/>
      <c r="K33" s="157"/>
      <c r="L33" s="157"/>
      <c r="M33" s="158"/>
      <c r="N33" s="157"/>
      <c r="O33" s="157"/>
      <c r="P33" s="157"/>
      <c r="Q33" s="157"/>
      <c r="R33" s="157"/>
      <c r="S33" s="157"/>
      <c r="T33" s="157"/>
      <c r="U33" s="157"/>
      <c r="V33" s="122">
        <f t="shared" si="8"/>
        <v>0</v>
      </c>
      <c r="W33" s="157"/>
      <c r="X33" s="157"/>
      <c r="Y33" s="157"/>
      <c r="Z33" s="157"/>
      <c r="AA33" s="157"/>
      <c r="AB33" s="122">
        <f t="shared" si="9"/>
        <v>0</v>
      </c>
      <c r="AC33" s="122">
        <f t="shared" si="10"/>
        <v>0</v>
      </c>
      <c r="AD33" s="157"/>
      <c r="AE33" s="157"/>
      <c r="AF33" s="157"/>
      <c r="AG33" s="157"/>
      <c r="AH33" s="158"/>
      <c r="AI33" s="157"/>
      <c r="AJ33" s="122">
        <f t="shared" si="11"/>
        <v>0</v>
      </c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</row>
    <row r="34" spans="1:56" ht="15.75" customHeight="1"/>
    <row r="35" spans="1:56" ht="15.75" customHeight="1"/>
    <row r="36" spans="1:56" ht="15.75" customHeight="1"/>
    <row r="37" spans="1:56" ht="15.75" customHeight="1"/>
    <row r="38" spans="1:56" ht="15.75" customHeight="1"/>
    <row r="39" spans="1:56" ht="15.75" customHeight="1"/>
    <row r="40" spans="1:56" ht="15.75" customHeight="1"/>
    <row r="41" spans="1:56" ht="15.75" customHeight="1"/>
    <row r="42" spans="1:56" ht="15.75" customHeight="1"/>
    <row r="43" spans="1:56" ht="15.75" customHeight="1"/>
    <row r="44" spans="1:56" ht="15.75" customHeight="1"/>
    <row r="45" spans="1:56" ht="15.75" customHeight="1"/>
    <row r="46" spans="1:56" ht="15.75" customHeight="1"/>
    <row r="47" spans="1:56" ht="15.75" customHeight="1"/>
    <row r="48" spans="1:5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</sheetData>
  <mergeCells count="31">
    <mergeCell ref="F5:T5"/>
    <mergeCell ref="F6:F7"/>
    <mergeCell ref="G6:K6"/>
    <mergeCell ref="AK5:AK7"/>
    <mergeCell ref="U6:U7"/>
    <mergeCell ref="V6:Z6"/>
    <mergeCell ref="AA6:AA7"/>
    <mergeCell ref="AD6:AD7"/>
    <mergeCell ref="AI6:AI7"/>
    <mergeCell ref="AH6:AH7"/>
    <mergeCell ref="L6:L7"/>
    <mergeCell ref="M6:N6"/>
    <mergeCell ref="O6:O7"/>
    <mergeCell ref="T6:T7"/>
    <mergeCell ref="AJ5:AJ7"/>
    <mergeCell ref="A8:A15"/>
    <mergeCell ref="A17:A24"/>
    <mergeCell ref="A26:A33"/>
    <mergeCell ref="A1:AI1"/>
    <mergeCell ref="A2:AI2"/>
    <mergeCell ref="A3:AI3"/>
    <mergeCell ref="A5:A7"/>
    <mergeCell ref="B5:B7"/>
    <mergeCell ref="C5:C7"/>
    <mergeCell ref="D5:D7"/>
    <mergeCell ref="AB6:AC6"/>
    <mergeCell ref="AE6:AG6"/>
    <mergeCell ref="U5:AI5"/>
    <mergeCell ref="P6:R6"/>
    <mergeCell ref="S6:S7"/>
    <mergeCell ref="E5:E7"/>
  </mergeCells>
  <pageMargins left="0.7" right="0.7" top="0.75" bottom="0.75" header="0" footer="0"/>
  <pageSetup orientation="landscape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T624"/>
  <sheetViews>
    <sheetView tabSelected="1" workbookViewId="0">
      <pane xSplit="2" ySplit="7" topLeftCell="C23" activePane="bottomRight" state="frozen"/>
      <selection pane="topRight" activeCell="C1" sqref="C1"/>
      <selection pane="bottomLeft" activeCell="A8" sqref="A8"/>
      <selection pane="bottomRight" activeCell="U39" sqref="U39"/>
    </sheetView>
  </sheetViews>
  <sheetFormatPr defaultColWidth="11.25" defaultRowHeight="15" customHeight="1"/>
  <cols>
    <col min="1" max="1" width="5.25" customWidth="1"/>
    <col min="2" max="2" width="26.375" customWidth="1"/>
    <col min="3" max="3" width="5.875" customWidth="1"/>
    <col min="4" max="4" width="6.125" customWidth="1"/>
    <col min="5" max="5" width="6" customWidth="1"/>
    <col min="6" max="6" width="5.625" customWidth="1"/>
    <col min="7" max="7" width="5.875" customWidth="1"/>
    <col min="8" max="8" width="7.75" customWidth="1"/>
    <col min="9" max="15" width="4.875" customWidth="1"/>
    <col min="16" max="21" width="6.125" customWidth="1"/>
    <col min="22" max="22" width="5.625" customWidth="1"/>
    <col min="23" max="23" width="5.125" customWidth="1"/>
    <col min="24" max="24" width="4.125" customWidth="1"/>
    <col min="25" max="25" width="4.75" customWidth="1"/>
    <col min="26" max="27" width="5.375" customWidth="1"/>
    <col min="28" max="28" width="6.125" customWidth="1"/>
    <col min="29" max="29" width="6.625" customWidth="1"/>
    <col min="30" max="46" width="9" customWidth="1"/>
  </cols>
  <sheetData>
    <row r="1" spans="1:46" ht="17.25" customHeight="1">
      <c r="A1" s="190" t="s">
        <v>246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3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</row>
    <row r="2" spans="1:46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</row>
    <row r="3" spans="1:46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</row>
    <row r="4" spans="1:46" ht="13.5" customHeight="1">
      <c r="A4" s="3"/>
      <c r="B4" s="24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</row>
    <row r="5" spans="1:46" ht="22.5" customHeight="1">
      <c r="A5" s="176" t="s">
        <v>3</v>
      </c>
      <c r="B5" s="193" t="s">
        <v>4</v>
      </c>
      <c r="C5" s="187" t="s">
        <v>247</v>
      </c>
      <c r="D5" s="187" t="s">
        <v>200</v>
      </c>
      <c r="E5" s="187" t="s">
        <v>201</v>
      </c>
      <c r="F5" s="187" t="s">
        <v>202</v>
      </c>
      <c r="G5" s="200" t="s">
        <v>248</v>
      </c>
      <c r="H5" s="180" t="s">
        <v>249</v>
      </c>
      <c r="I5" s="237" t="s">
        <v>97</v>
      </c>
      <c r="J5" s="238"/>
      <c r="K5" s="238"/>
      <c r="L5" s="238"/>
      <c r="M5" s="238"/>
      <c r="N5" s="238"/>
      <c r="O5" s="238"/>
      <c r="P5" s="239"/>
      <c r="Q5" s="200" t="s">
        <v>209</v>
      </c>
      <c r="R5" s="181"/>
      <c r="S5" s="181"/>
      <c r="T5" s="181"/>
      <c r="U5" s="182"/>
      <c r="V5" s="187" t="s">
        <v>210</v>
      </c>
      <c r="W5" s="234" t="s">
        <v>212</v>
      </c>
      <c r="X5" s="234" t="s">
        <v>250</v>
      </c>
      <c r="Y5" s="187" t="s">
        <v>214</v>
      </c>
      <c r="Z5" s="187" t="s">
        <v>215</v>
      </c>
      <c r="AA5" s="232"/>
      <c r="AB5" s="232"/>
      <c r="AC5" s="67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</row>
    <row r="6" spans="1:46" ht="22.5" customHeight="1">
      <c r="A6" s="166"/>
      <c r="B6" s="166"/>
      <c r="C6" s="206"/>
      <c r="D6" s="206"/>
      <c r="E6" s="206"/>
      <c r="F6" s="206"/>
      <c r="G6" s="236"/>
      <c r="H6" s="212"/>
      <c r="I6" s="235" t="s">
        <v>251</v>
      </c>
      <c r="J6" s="235" t="s">
        <v>252</v>
      </c>
      <c r="K6" s="235" t="s">
        <v>253</v>
      </c>
      <c r="L6" s="235" t="s">
        <v>254</v>
      </c>
      <c r="M6" s="235" t="s">
        <v>255</v>
      </c>
      <c r="N6" s="235" t="s">
        <v>256</v>
      </c>
      <c r="O6" s="235" t="s">
        <v>257</v>
      </c>
      <c r="P6" s="235" t="s">
        <v>258</v>
      </c>
      <c r="Q6" s="235" t="s">
        <v>232</v>
      </c>
      <c r="R6" s="235" t="s">
        <v>233</v>
      </c>
      <c r="S6" s="235" t="s">
        <v>244</v>
      </c>
      <c r="T6" s="235" t="s">
        <v>259</v>
      </c>
      <c r="U6" s="235" t="s">
        <v>260</v>
      </c>
      <c r="V6" s="206"/>
      <c r="W6" s="206"/>
      <c r="X6" s="206"/>
      <c r="Y6" s="206"/>
      <c r="Z6" s="206"/>
      <c r="AA6" s="175"/>
      <c r="AB6" s="175"/>
      <c r="AC6" s="68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</row>
    <row r="7" spans="1:46" ht="61.5" customHeight="1">
      <c r="A7" s="166"/>
      <c r="B7" s="167"/>
      <c r="C7" s="207"/>
      <c r="D7" s="207"/>
      <c r="E7" s="207"/>
      <c r="F7" s="207"/>
      <c r="G7" s="203"/>
      <c r="H7" s="183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207"/>
      <c r="W7" s="207"/>
      <c r="X7" s="207"/>
      <c r="Y7" s="207"/>
      <c r="Z7" s="207"/>
      <c r="AA7" s="175"/>
      <c r="AB7" s="175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</row>
    <row r="8" spans="1:46" ht="15" customHeight="1">
      <c r="A8" s="162" t="s">
        <v>272</v>
      </c>
      <c r="B8" s="16" t="s">
        <v>32</v>
      </c>
      <c r="C8" s="28">
        <f t="shared" ref="C8:C15" si="0">D8+E8+F8</f>
        <v>5</v>
      </c>
      <c r="D8" s="54">
        <v>1</v>
      </c>
      <c r="E8" s="54">
        <v>0</v>
      </c>
      <c r="F8" s="54">
        <v>4</v>
      </c>
      <c r="G8" s="54">
        <v>1</v>
      </c>
      <c r="H8" s="69">
        <v>45694</v>
      </c>
      <c r="I8" s="54">
        <v>1</v>
      </c>
      <c r="J8" s="54">
        <v>0</v>
      </c>
      <c r="K8" s="54">
        <v>0</v>
      </c>
      <c r="L8" s="54">
        <v>0</v>
      </c>
      <c r="M8" s="54">
        <v>3</v>
      </c>
      <c r="N8" s="54">
        <v>1</v>
      </c>
      <c r="O8" s="54">
        <v>0</v>
      </c>
      <c r="P8" s="54"/>
      <c r="Q8" s="54">
        <v>1</v>
      </c>
      <c r="R8" s="54">
        <v>0</v>
      </c>
      <c r="S8" s="54">
        <v>0</v>
      </c>
      <c r="T8" s="54">
        <v>3</v>
      </c>
      <c r="U8" s="54">
        <v>1</v>
      </c>
      <c r="V8" s="54">
        <v>1</v>
      </c>
      <c r="W8" s="54">
        <v>1</v>
      </c>
      <c r="X8" s="54">
        <v>1</v>
      </c>
      <c r="Y8" s="54">
        <v>0</v>
      </c>
      <c r="Z8" s="54">
        <v>1</v>
      </c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ht="15" customHeight="1">
      <c r="A9" s="163"/>
      <c r="B9" s="18" t="s">
        <v>33</v>
      </c>
      <c r="C9" s="28">
        <f t="shared" si="0"/>
        <v>1</v>
      </c>
      <c r="D9" s="54">
        <v>0</v>
      </c>
      <c r="E9" s="54">
        <v>0</v>
      </c>
      <c r="F9" s="54">
        <v>1</v>
      </c>
      <c r="G9" s="54">
        <v>0</v>
      </c>
      <c r="H9" s="55">
        <v>5</v>
      </c>
      <c r="I9" s="54">
        <v>0</v>
      </c>
      <c r="J9" s="54">
        <v>0</v>
      </c>
      <c r="K9" s="54">
        <v>0</v>
      </c>
      <c r="L9" s="54">
        <v>0</v>
      </c>
      <c r="M9" s="54">
        <v>1</v>
      </c>
      <c r="N9" s="54">
        <v>0</v>
      </c>
      <c r="O9" s="54">
        <v>0</v>
      </c>
      <c r="P9" s="54"/>
      <c r="Q9" s="54">
        <v>0</v>
      </c>
      <c r="R9" s="54">
        <v>0</v>
      </c>
      <c r="S9" s="54">
        <v>0</v>
      </c>
      <c r="T9" s="54">
        <v>1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54">
        <v>0</v>
      </c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</row>
    <row r="10" spans="1:46" ht="15" customHeight="1">
      <c r="A10" s="163"/>
      <c r="B10" s="18" t="s">
        <v>34</v>
      </c>
      <c r="C10" s="28">
        <f t="shared" si="0"/>
        <v>1</v>
      </c>
      <c r="D10" s="54">
        <v>0</v>
      </c>
      <c r="E10" s="54">
        <v>0</v>
      </c>
      <c r="F10" s="54">
        <v>1</v>
      </c>
      <c r="G10" s="54">
        <v>0</v>
      </c>
      <c r="H10" s="55">
        <v>5</v>
      </c>
      <c r="I10" s="54">
        <v>0</v>
      </c>
      <c r="J10" s="54">
        <v>0</v>
      </c>
      <c r="K10" s="54">
        <v>0</v>
      </c>
      <c r="L10" s="54">
        <v>0</v>
      </c>
      <c r="M10" s="54">
        <v>1</v>
      </c>
      <c r="N10" s="54">
        <v>0</v>
      </c>
      <c r="O10" s="54">
        <v>0</v>
      </c>
      <c r="P10" s="54"/>
      <c r="Q10" s="54">
        <v>0</v>
      </c>
      <c r="R10" s="54">
        <v>0</v>
      </c>
      <c r="S10" s="54">
        <v>0</v>
      </c>
      <c r="T10" s="54">
        <v>1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</row>
    <row r="11" spans="1:46" ht="15" customHeight="1">
      <c r="A11" s="163"/>
      <c r="B11" s="18" t="s">
        <v>35</v>
      </c>
      <c r="C11" s="28">
        <f t="shared" si="0"/>
        <v>1</v>
      </c>
      <c r="D11" s="54">
        <v>0</v>
      </c>
      <c r="E11" s="54">
        <v>0</v>
      </c>
      <c r="F11" s="54">
        <v>1</v>
      </c>
      <c r="G11" s="54">
        <v>0</v>
      </c>
      <c r="H11" s="55">
        <v>5</v>
      </c>
      <c r="I11" s="54">
        <v>0</v>
      </c>
      <c r="J11" s="54">
        <v>0</v>
      </c>
      <c r="K11" s="54">
        <v>0</v>
      </c>
      <c r="L11" s="54">
        <v>0</v>
      </c>
      <c r="M11" s="54">
        <v>1</v>
      </c>
      <c r="N11" s="54">
        <v>0</v>
      </c>
      <c r="O11" s="54">
        <v>0</v>
      </c>
      <c r="P11" s="54"/>
      <c r="Q11" s="54">
        <v>0</v>
      </c>
      <c r="R11" s="54">
        <v>0</v>
      </c>
      <c r="S11" s="54">
        <v>0</v>
      </c>
      <c r="T11" s="54">
        <v>1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</row>
    <row r="12" spans="1:46" ht="15" customHeight="1">
      <c r="A12" s="163"/>
      <c r="B12" s="18" t="s">
        <v>36</v>
      </c>
      <c r="C12" s="28">
        <f t="shared" si="0"/>
        <v>1</v>
      </c>
      <c r="D12" s="54">
        <v>0</v>
      </c>
      <c r="E12" s="54">
        <v>0</v>
      </c>
      <c r="F12" s="54">
        <v>1</v>
      </c>
      <c r="G12" s="54">
        <v>0</v>
      </c>
      <c r="H12" s="55">
        <v>5</v>
      </c>
      <c r="I12" s="54">
        <v>0</v>
      </c>
      <c r="J12" s="54">
        <v>0</v>
      </c>
      <c r="K12" s="54">
        <v>0</v>
      </c>
      <c r="L12" s="54">
        <v>0</v>
      </c>
      <c r="M12" s="54">
        <v>1</v>
      </c>
      <c r="N12" s="54">
        <v>0</v>
      </c>
      <c r="O12" s="54">
        <v>0</v>
      </c>
      <c r="P12" s="54"/>
      <c r="Q12" s="54">
        <v>0</v>
      </c>
      <c r="R12" s="54">
        <v>0</v>
      </c>
      <c r="S12" s="54">
        <v>0</v>
      </c>
      <c r="T12" s="54">
        <v>1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</row>
    <row r="13" spans="1:46" ht="15" customHeight="1">
      <c r="A13" s="163"/>
      <c r="B13" s="18" t="s">
        <v>37</v>
      </c>
      <c r="C13" s="28">
        <f t="shared" si="0"/>
        <v>1</v>
      </c>
      <c r="D13" s="54">
        <v>0</v>
      </c>
      <c r="E13" s="54">
        <v>0</v>
      </c>
      <c r="F13" s="54">
        <v>1</v>
      </c>
      <c r="G13" s="54">
        <v>0</v>
      </c>
      <c r="H13" s="55">
        <v>5</v>
      </c>
      <c r="I13" s="54">
        <v>0</v>
      </c>
      <c r="J13" s="54">
        <v>0</v>
      </c>
      <c r="K13" s="54">
        <v>0</v>
      </c>
      <c r="L13" s="54">
        <v>0</v>
      </c>
      <c r="M13" s="54">
        <v>1</v>
      </c>
      <c r="N13" s="54">
        <v>0</v>
      </c>
      <c r="O13" s="54">
        <v>0</v>
      </c>
      <c r="P13" s="54"/>
      <c r="Q13" s="54">
        <v>0</v>
      </c>
      <c r="R13" s="54">
        <v>0</v>
      </c>
      <c r="S13" s="54">
        <v>0</v>
      </c>
      <c r="T13" s="54">
        <v>1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</row>
    <row r="14" spans="1:46" ht="15" customHeight="1">
      <c r="A14" s="163"/>
      <c r="B14" s="18" t="s">
        <v>38</v>
      </c>
      <c r="C14" s="28">
        <f t="shared" si="0"/>
        <v>1</v>
      </c>
      <c r="D14" s="54">
        <v>0</v>
      </c>
      <c r="E14" s="54">
        <v>0</v>
      </c>
      <c r="F14" s="54">
        <v>1</v>
      </c>
      <c r="G14" s="54">
        <v>0</v>
      </c>
      <c r="H14" s="55">
        <v>5</v>
      </c>
      <c r="I14" s="54">
        <v>0</v>
      </c>
      <c r="J14" s="54">
        <v>0</v>
      </c>
      <c r="K14" s="54">
        <v>0</v>
      </c>
      <c r="L14" s="54">
        <v>0</v>
      </c>
      <c r="M14" s="54">
        <v>1</v>
      </c>
      <c r="N14" s="54">
        <v>0</v>
      </c>
      <c r="O14" s="54">
        <v>0</v>
      </c>
      <c r="P14" s="54"/>
      <c r="Q14" s="54">
        <v>0</v>
      </c>
      <c r="R14" s="54">
        <v>0</v>
      </c>
      <c r="S14" s="54">
        <v>0</v>
      </c>
      <c r="T14" s="54">
        <v>1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</row>
    <row r="15" spans="1:46" ht="15" customHeight="1">
      <c r="A15" s="164"/>
      <c r="B15" s="19" t="s">
        <v>39</v>
      </c>
      <c r="C15" s="28">
        <f t="shared" si="0"/>
        <v>1</v>
      </c>
      <c r="D15" s="54">
        <v>0</v>
      </c>
      <c r="E15" s="54">
        <v>0</v>
      </c>
      <c r="F15" s="54">
        <v>1</v>
      </c>
      <c r="G15" s="54">
        <v>0</v>
      </c>
      <c r="H15" s="55">
        <v>5</v>
      </c>
      <c r="I15" s="54">
        <v>0</v>
      </c>
      <c r="J15" s="54">
        <v>0</v>
      </c>
      <c r="K15" s="54">
        <v>0</v>
      </c>
      <c r="L15" s="54">
        <v>0</v>
      </c>
      <c r="M15" s="54">
        <v>1</v>
      </c>
      <c r="N15" s="54">
        <v>0</v>
      </c>
      <c r="O15" s="54">
        <v>0</v>
      </c>
      <c r="P15" s="54"/>
      <c r="Q15" s="54">
        <v>0</v>
      </c>
      <c r="R15" s="54">
        <v>0</v>
      </c>
      <c r="S15" s="54">
        <v>0</v>
      </c>
      <c r="T15" s="54">
        <v>1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</row>
    <row r="16" spans="1:46" ht="15.75" customHeight="1"/>
    <row r="17" spans="1:46" s="90" customFormat="1" ht="20.25" customHeight="1">
      <c r="A17" s="162" t="s">
        <v>262</v>
      </c>
      <c r="B17" s="78" t="s">
        <v>32</v>
      </c>
      <c r="C17" s="28">
        <v>6</v>
      </c>
      <c r="D17" s="86">
        <v>1</v>
      </c>
      <c r="E17" s="86">
        <v>0</v>
      </c>
      <c r="F17" s="87">
        <v>5</v>
      </c>
      <c r="G17" s="87">
        <v>2</v>
      </c>
      <c r="H17" s="88">
        <v>45694</v>
      </c>
      <c r="I17" s="86">
        <v>1</v>
      </c>
      <c r="J17" s="87">
        <v>1</v>
      </c>
      <c r="K17" s="86">
        <v>0</v>
      </c>
      <c r="L17" s="86">
        <v>0</v>
      </c>
      <c r="M17" s="86">
        <v>3</v>
      </c>
      <c r="N17" s="86">
        <v>1</v>
      </c>
      <c r="O17" s="86">
        <v>0</v>
      </c>
      <c r="P17" s="86"/>
      <c r="Q17" s="86">
        <v>1</v>
      </c>
      <c r="R17" s="86">
        <v>0</v>
      </c>
      <c r="S17" s="87">
        <v>1</v>
      </c>
      <c r="T17" s="86">
        <v>3</v>
      </c>
      <c r="U17" s="86">
        <v>1</v>
      </c>
      <c r="V17" s="87">
        <v>2</v>
      </c>
      <c r="W17" s="87">
        <v>2</v>
      </c>
      <c r="X17" s="87">
        <v>2</v>
      </c>
      <c r="Y17" s="86">
        <v>0</v>
      </c>
      <c r="Z17" s="86">
        <v>1</v>
      </c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</row>
    <row r="18" spans="1:46" s="106" customFormat="1" ht="15" customHeight="1">
      <c r="A18" s="163"/>
      <c r="B18" s="18" t="s">
        <v>33</v>
      </c>
      <c r="C18" s="28">
        <f t="shared" ref="C18:C24" si="1">D18+E18+F18</f>
        <v>1</v>
      </c>
      <c r="D18" s="55">
        <v>0</v>
      </c>
      <c r="E18" s="55">
        <v>0</v>
      </c>
      <c r="F18" s="55">
        <v>1</v>
      </c>
      <c r="G18" s="55">
        <v>0</v>
      </c>
      <c r="H18" s="55">
        <v>5</v>
      </c>
      <c r="I18" s="55">
        <v>0</v>
      </c>
      <c r="J18" s="55">
        <v>0</v>
      </c>
      <c r="K18" s="55">
        <v>0</v>
      </c>
      <c r="L18" s="55">
        <v>0</v>
      </c>
      <c r="M18" s="55">
        <v>1</v>
      </c>
      <c r="N18" s="55">
        <v>0</v>
      </c>
      <c r="O18" s="55">
        <v>0</v>
      </c>
      <c r="P18" s="55"/>
      <c r="Q18" s="55">
        <v>0</v>
      </c>
      <c r="R18" s="55">
        <v>0</v>
      </c>
      <c r="S18" s="55">
        <v>0</v>
      </c>
      <c r="T18" s="55">
        <v>1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</row>
    <row r="19" spans="1:46" s="106" customFormat="1" ht="15" customHeight="1">
      <c r="A19" s="163"/>
      <c r="B19" s="18" t="s">
        <v>34</v>
      </c>
      <c r="C19" s="28">
        <f t="shared" si="1"/>
        <v>1</v>
      </c>
      <c r="D19" s="55">
        <v>0</v>
      </c>
      <c r="E19" s="55">
        <v>0</v>
      </c>
      <c r="F19" s="55">
        <v>1</v>
      </c>
      <c r="G19" s="55">
        <v>0</v>
      </c>
      <c r="H19" s="55">
        <v>5</v>
      </c>
      <c r="I19" s="55">
        <v>0</v>
      </c>
      <c r="J19" s="55">
        <v>0</v>
      </c>
      <c r="K19" s="55">
        <v>0</v>
      </c>
      <c r="L19" s="55">
        <v>0</v>
      </c>
      <c r="M19" s="55">
        <v>1</v>
      </c>
      <c r="N19" s="55">
        <v>0</v>
      </c>
      <c r="O19" s="55">
        <v>0</v>
      </c>
      <c r="P19" s="55"/>
      <c r="Q19" s="55">
        <v>0</v>
      </c>
      <c r="R19" s="55">
        <v>0</v>
      </c>
      <c r="S19" s="55">
        <v>0</v>
      </c>
      <c r="T19" s="55">
        <v>1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</row>
    <row r="20" spans="1:46" s="106" customFormat="1" ht="15" customHeight="1">
      <c r="A20" s="163"/>
      <c r="B20" s="18" t="s">
        <v>35</v>
      </c>
      <c r="C20" s="28">
        <f t="shared" si="1"/>
        <v>1</v>
      </c>
      <c r="D20" s="55">
        <v>0</v>
      </c>
      <c r="E20" s="55">
        <v>0</v>
      </c>
      <c r="F20" s="55">
        <v>1</v>
      </c>
      <c r="G20" s="55">
        <v>0</v>
      </c>
      <c r="H20" s="55">
        <v>5</v>
      </c>
      <c r="I20" s="55">
        <v>0</v>
      </c>
      <c r="J20" s="55">
        <v>0</v>
      </c>
      <c r="K20" s="55">
        <v>0</v>
      </c>
      <c r="L20" s="55">
        <v>0</v>
      </c>
      <c r="M20" s="55">
        <v>1</v>
      </c>
      <c r="N20" s="55">
        <v>0</v>
      </c>
      <c r="O20" s="55">
        <v>0</v>
      </c>
      <c r="P20" s="55"/>
      <c r="Q20" s="55">
        <v>0</v>
      </c>
      <c r="R20" s="55">
        <v>0</v>
      </c>
      <c r="S20" s="55">
        <v>0</v>
      </c>
      <c r="T20" s="55">
        <v>1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</row>
    <row r="21" spans="1:46" s="106" customFormat="1" ht="15" customHeight="1">
      <c r="A21" s="163"/>
      <c r="B21" s="18" t="s">
        <v>36</v>
      </c>
      <c r="C21" s="28">
        <f t="shared" si="1"/>
        <v>1</v>
      </c>
      <c r="D21" s="55">
        <v>0</v>
      </c>
      <c r="E21" s="55">
        <v>0</v>
      </c>
      <c r="F21" s="55">
        <v>1</v>
      </c>
      <c r="G21" s="55">
        <v>0</v>
      </c>
      <c r="H21" s="55">
        <v>5</v>
      </c>
      <c r="I21" s="55">
        <v>0</v>
      </c>
      <c r="J21" s="55">
        <v>0</v>
      </c>
      <c r="K21" s="55">
        <v>0</v>
      </c>
      <c r="L21" s="55">
        <v>0</v>
      </c>
      <c r="M21" s="55">
        <v>1</v>
      </c>
      <c r="N21" s="55">
        <v>0</v>
      </c>
      <c r="O21" s="55">
        <v>0</v>
      </c>
      <c r="P21" s="55"/>
      <c r="Q21" s="55">
        <v>0</v>
      </c>
      <c r="R21" s="55">
        <v>0</v>
      </c>
      <c r="S21" s="55">
        <v>0</v>
      </c>
      <c r="T21" s="55">
        <v>1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</row>
    <row r="22" spans="1:46" s="106" customFormat="1" ht="15" customHeight="1">
      <c r="A22" s="163"/>
      <c r="B22" s="18" t="s">
        <v>37</v>
      </c>
      <c r="C22" s="28">
        <f t="shared" si="1"/>
        <v>1</v>
      </c>
      <c r="D22" s="55">
        <v>0</v>
      </c>
      <c r="E22" s="55">
        <v>0</v>
      </c>
      <c r="F22" s="55">
        <v>1</v>
      </c>
      <c r="G22" s="55">
        <v>0</v>
      </c>
      <c r="H22" s="55">
        <v>5</v>
      </c>
      <c r="I22" s="55">
        <v>0</v>
      </c>
      <c r="J22" s="55">
        <v>0</v>
      </c>
      <c r="K22" s="55">
        <v>0</v>
      </c>
      <c r="L22" s="55">
        <v>0</v>
      </c>
      <c r="M22" s="55">
        <v>1</v>
      </c>
      <c r="N22" s="55">
        <v>0</v>
      </c>
      <c r="O22" s="55">
        <v>0</v>
      </c>
      <c r="P22" s="55"/>
      <c r="Q22" s="55">
        <v>0</v>
      </c>
      <c r="R22" s="55">
        <v>0</v>
      </c>
      <c r="S22" s="55">
        <v>0</v>
      </c>
      <c r="T22" s="55">
        <v>1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</row>
    <row r="23" spans="1:46" s="106" customFormat="1" ht="15" customHeight="1">
      <c r="A23" s="163"/>
      <c r="B23" s="18" t="s">
        <v>38</v>
      </c>
      <c r="C23" s="28">
        <f t="shared" si="1"/>
        <v>1</v>
      </c>
      <c r="D23" s="55">
        <v>0</v>
      </c>
      <c r="E23" s="55">
        <v>0</v>
      </c>
      <c r="F23" s="55">
        <v>1</v>
      </c>
      <c r="G23" s="55">
        <v>0</v>
      </c>
      <c r="H23" s="55">
        <v>5</v>
      </c>
      <c r="I23" s="55">
        <v>0</v>
      </c>
      <c r="J23" s="55">
        <v>0</v>
      </c>
      <c r="K23" s="55">
        <v>0</v>
      </c>
      <c r="L23" s="55">
        <v>0</v>
      </c>
      <c r="M23" s="55">
        <v>1</v>
      </c>
      <c r="N23" s="55">
        <v>0</v>
      </c>
      <c r="O23" s="55">
        <v>0</v>
      </c>
      <c r="P23" s="55"/>
      <c r="Q23" s="55">
        <v>0</v>
      </c>
      <c r="R23" s="55">
        <v>0</v>
      </c>
      <c r="S23" s="55">
        <v>0</v>
      </c>
      <c r="T23" s="55">
        <v>1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</row>
    <row r="24" spans="1:46" s="106" customFormat="1" ht="15" customHeight="1">
      <c r="A24" s="164"/>
      <c r="B24" s="19" t="s">
        <v>39</v>
      </c>
      <c r="C24" s="28">
        <f t="shared" si="1"/>
        <v>1</v>
      </c>
      <c r="D24" s="55">
        <v>0</v>
      </c>
      <c r="E24" s="55">
        <v>0</v>
      </c>
      <c r="F24" s="55">
        <v>1</v>
      </c>
      <c r="G24" s="55">
        <v>0</v>
      </c>
      <c r="H24" s="55">
        <v>5</v>
      </c>
      <c r="I24" s="55">
        <v>0</v>
      </c>
      <c r="J24" s="55">
        <v>0</v>
      </c>
      <c r="K24" s="55">
        <v>0</v>
      </c>
      <c r="L24" s="55">
        <v>0</v>
      </c>
      <c r="M24" s="55">
        <v>1</v>
      </c>
      <c r="N24" s="55">
        <v>0</v>
      </c>
      <c r="O24" s="55">
        <v>0</v>
      </c>
      <c r="P24" s="55"/>
      <c r="Q24" s="55">
        <v>0</v>
      </c>
      <c r="R24" s="55">
        <v>0</v>
      </c>
      <c r="S24" s="55">
        <v>0</v>
      </c>
      <c r="T24" s="55">
        <v>1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</row>
    <row r="25" spans="1:46" ht="15.75" customHeight="1"/>
    <row r="26" spans="1:46" s="144" customFormat="1" ht="15" customHeight="1">
      <c r="A26" s="162" t="s">
        <v>274</v>
      </c>
      <c r="B26" s="16" t="s">
        <v>32</v>
      </c>
      <c r="C26" s="121">
        <f t="shared" ref="C26:C33" si="2">D26+E26+F26</f>
        <v>6</v>
      </c>
      <c r="D26" s="159">
        <v>1</v>
      </c>
      <c r="E26" s="159">
        <v>0</v>
      </c>
      <c r="F26" s="159">
        <v>5</v>
      </c>
      <c r="G26" s="159">
        <v>5</v>
      </c>
      <c r="H26" s="160">
        <v>5.8</v>
      </c>
      <c r="I26" s="159">
        <v>1</v>
      </c>
      <c r="J26" s="159">
        <v>1</v>
      </c>
      <c r="K26" s="159">
        <v>0</v>
      </c>
      <c r="L26" s="159">
        <v>0</v>
      </c>
      <c r="M26" s="159">
        <v>3</v>
      </c>
      <c r="N26" s="159">
        <v>1</v>
      </c>
      <c r="O26" s="159">
        <v>0</v>
      </c>
      <c r="P26" s="159"/>
      <c r="Q26" s="159">
        <v>1</v>
      </c>
      <c r="R26" s="159">
        <v>0</v>
      </c>
      <c r="S26" s="159">
        <v>1</v>
      </c>
      <c r="T26" s="159">
        <v>3</v>
      </c>
      <c r="U26" s="159">
        <v>1</v>
      </c>
      <c r="V26" s="159">
        <v>2</v>
      </c>
      <c r="W26" s="159">
        <v>2</v>
      </c>
      <c r="X26" s="159">
        <v>2</v>
      </c>
      <c r="Y26" s="159">
        <v>0</v>
      </c>
      <c r="Z26" s="159">
        <v>1</v>
      </c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</row>
    <row r="27" spans="1:46" s="144" customFormat="1" ht="15" customHeight="1">
      <c r="A27" s="163"/>
      <c r="B27" s="117" t="s">
        <v>264</v>
      </c>
      <c r="C27" s="121">
        <f t="shared" si="2"/>
        <v>2</v>
      </c>
      <c r="D27" s="159">
        <v>0</v>
      </c>
      <c r="E27" s="159">
        <v>0</v>
      </c>
      <c r="F27" s="159">
        <v>2</v>
      </c>
      <c r="G27" s="159">
        <v>1</v>
      </c>
      <c r="H27" s="161">
        <v>5</v>
      </c>
      <c r="I27" s="159"/>
      <c r="J27" s="159">
        <v>0</v>
      </c>
      <c r="K27" s="159">
        <v>0</v>
      </c>
      <c r="L27" s="159">
        <v>0</v>
      </c>
      <c r="M27" s="159">
        <v>1</v>
      </c>
      <c r="N27" s="159">
        <v>0</v>
      </c>
      <c r="O27" s="159">
        <v>0</v>
      </c>
      <c r="P27" s="159">
        <v>1</v>
      </c>
      <c r="Q27" s="159">
        <v>0</v>
      </c>
      <c r="R27" s="159">
        <v>0</v>
      </c>
      <c r="S27" s="159"/>
      <c r="T27" s="159">
        <v>1</v>
      </c>
      <c r="U27" s="159">
        <v>1</v>
      </c>
      <c r="V27" s="159">
        <v>0</v>
      </c>
      <c r="W27" s="159">
        <v>0</v>
      </c>
      <c r="X27" s="159">
        <v>1</v>
      </c>
      <c r="Y27" s="159">
        <v>0</v>
      </c>
      <c r="Z27" s="159">
        <v>0</v>
      </c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</row>
    <row r="28" spans="1:46" s="144" customFormat="1" ht="15" customHeight="1">
      <c r="A28" s="163"/>
      <c r="B28" s="117" t="s">
        <v>265</v>
      </c>
      <c r="C28" s="121">
        <f t="shared" si="2"/>
        <v>1</v>
      </c>
      <c r="D28" s="159">
        <v>0</v>
      </c>
      <c r="E28" s="159">
        <v>0</v>
      </c>
      <c r="F28" s="159">
        <v>1</v>
      </c>
      <c r="G28" s="159">
        <v>0</v>
      </c>
      <c r="H28" s="161">
        <v>5</v>
      </c>
      <c r="I28" s="159"/>
      <c r="J28" s="159">
        <v>0</v>
      </c>
      <c r="K28" s="159">
        <v>0</v>
      </c>
      <c r="L28" s="159">
        <v>0</v>
      </c>
      <c r="M28" s="159">
        <v>1</v>
      </c>
      <c r="N28" s="159">
        <v>0</v>
      </c>
      <c r="O28" s="159">
        <v>0</v>
      </c>
      <c r="P28" s="159"/>
      <c r="Q28" s="159">
        <v>0</v>
      </c>
      <c r="R28" s="159">
        <v>0</v>
      </c>
      <c r="S28" s="159"/>
      <c r="T28" s="159">
        <v>1</v>
      </c>
      <c r="U28" s="159"/>
      <c r="V28" s="159">
        <v>0</v>
      </c>
      <c r="W28" s="159">
        <v>0</v>
      </c>
      <c r="X28" s="159">
        <v>0</v>
      </c>
      <c r="Y28" s="159">
        <v>0</v>
      </c>
      <c r="Z28" s="159">
        <v>0</v>
      </c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</row>
    <row r="29" spans="1:46" s="144" customFormat="1" ht="15" customHeight="1">
      <c r="A29" s="163"/>
      <c r="B29" s="117" t="s">
        <v>266</v>
      </c>
      <c r="C29" s="121">
        <f t="shared" si="2"/>
        <v>1</v>
      </c>
      <c r="D29" s="159">
        <v>0</v>
      </c>
      <c r="E29" s="159">
        <v>0</v>
      </c>
      <c r="F29" s="159">
        <v>1</v>
      </c>
      <c r="G29" s="159">
        <v>0</v>
      </c>
      <c r="H29" s="161">
        <v>5</v>
      </c>
      <c r="I29" s="159"/>
      <c r="J29" s="159">
        <v>0</v>
      </c>
      <c r="K29" s="159">
        <v>0</v>
      </c>
      <c r="L29" s="159">
        <v>0</v>
      </c>
      <c r="M29" s="159">
        <v>1</v>
      </c>
      <c r="N29" s="159">
        <v>0</v>
      </c>
      <c r="O29" s="159">
        <v>0</v>
      </c>
      <c r="P29" s="159"/>
      <c r="Q29" s="159">
        <v>0</v>
      </c>
      <c r="R29" s="159">
        <v>0</v>
      </c>
      <c r="S29" s="159"/>
      <c r="T29" s="159">
        <v>1</v>
      </c>
      <c r="U29" s="159"/>
      <c r="V29" s="159">
        <v>0</v>
      </c>
      <c r="W29" s="159">
        <v>0</v>
      </c>
      <c r="X29" s="159">
        <v>0</v>
      </c>
      <c r="Y29" s="159">
        <v>0</v>
      </c>
      <c r="Z29" s="159">
        <v>0</v>
      </c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</row>
    <row r="30" spans="1:46" s="144" customFormat="1" ht="15" customHeight="1">
      <c r="A30" s="163"/>
      <c r="B30" s="117" t="s">
        <v>267</v>
      </c>
      <c r="C30" s="121">
        <f t="shared" si="2"/>
        <v>1</v>
      </c>
      <c r="D30" s="159">
        <v>0</v>
      </c>
      <c r="E30" s="159">
        <v>0</v>
      </c>
      <c r="F30" s="159">
        <v>1</v>
      </c>
      <c r="G30" s="159">
        <v>0</v>
      </c>
      <c r="H30" s="161">
        <v>5</v>
      </c>
      <c r="I30" s="159"/>
      <c r="J30" s="159">
        <v>0</v>
      </c>
      <c r="K30" s="159">
        <v>0</v>
      </c>
      <c r="L30" s="159">
        <v>0</v>
      </c>
      <c r="M30" s="159">
        <v>1</v>
      </c>
      <c r="N30" s="159">
        <v>0</v>
      </c>
      <c r="O30" s="159">
        <v>0</v>
      </c>
      <c r="P30" s="159"/>
      <c r="Q30" s="159">
        <v>0</v>
      </c>
      <c r="R30" s="159">
        <v>0</v>
      </c>
      <c r="S30" s="159"/>
      <c r="T30" s="159">
        <v>1</v>
      </c>
      <c r="U30" s="159"/>
      <c r="V30" s="159">
        <v>0</v>
      </c>
      <c r="W30" s="159">
        <v>0</v>
      </c>
      <c r="X30" s="159">
        <v>0</v>
      </c>
      <c r="Y30" s="159">
        <v>0</v>
      </c>
      <c r="Z30" s="159">
        <v>0</v>
      </c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</row>
    <row r="31" spans="1:46" s="144" customFormat="1" ht="15" customHeight="1">
      <c r="A31" s="163"/>
      <c r="B31" s="117" t="s">
        <v>268</v>
      </c>
      <c r="C31" s="121">
        <f t="shared" si="2"/>
        <v>1</v>
      </c>
      <c r="D31" s="159">
        <v>0</v>
      </c>
      <c r="E31" s="159">
        <v>0</v>
      </c>
      <c r="F31" s="159">
        <v>1</v>
      </c>
      <c r="G31" s="159">
        <v>1</v>
      </c>
      <c r="H31" s="161">
        <v>5</v>
      </c>
      <c r="I31" s="159"/>
      <c r="J31" s="159">
        <v>0</v>
      </c>
      <c r="K31" s="159">
        <v>0</v>
      </c>
      <c r="L31" s="159">
        <v>0</v>
      </c>
      <c r="M31" s="159">
        <v>1</v>
      </c>
      <c r="N31" s="159">
        <v>0</v>
      </c>
      <c r="O31" s="159">
        <v>0</v>
      </c>
      <c r="P31" s="159"/>
      <c r="Q31" s="159">
        <v>0</v>
      </c>
      <c r="R31" s="159">
        <v>0</v>
      </c>
      <c r="S31" s="159"/>
      <c r="T31" s="159">
        <v>1</v>
      </c>
      <c r="U31" s="159"/>
      <c r="V31" s="159">
        <v>0</v>
      </c>
      <c r="W31" s="159">
        <v>0</v>
      </c>
      <c r="X31" s="159">
        <v>1</v>
      </c>
      <c r="Y31" s="159">
        <v>0</v>
      </c>
      <c r="Z31" s="159">
        <v>0</v>
      </c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</row>
    <row r="32" spans="1:46" s="144" customFormat="1" ht="15" customHeight="1">
      <c r="A32" s="163"/>
      <c r="B32" s="117" t="s">
        <v>269</v>
      </c>
      <c r="C32" s="121">
        <f t="shared" si="2"/>
        <v>1</v>
      </c>
      <c r="D32" s="159">
        <v>0</v>
      </c>
      <c r="E32" s="159">
        <v>0</v>
      </c>
      <c r="F32" s="159">
        <v>1</v>
      </c>
      <c r="G32" s="159">
        <v>0</v>
      </c>
      <c r="H32" s="161">
        <v>5</v>
      </c>
      <c r="I32" s="159"/>
      <c r="J32" s="159">
        <v>0</v>
      </c>
      <c r="K32" s="159">
        <v>0</v>
      </c>
      <c r="L32" s="159">
        <v>0</v>
      </c>
      <c r="M32" s="159">
        <v>1</v>
      </c>
      <c r="N32" s="159">
        <v>0</v>
      </c>
      <c r="O32" s="159">
        <v>0</v>
      </c>
      <c r="P32" s="159"/>
      <c r="Q32" s="159">
        <v>0</v>
      </c>
      <c r="R32" s="159">
        <v>0</v>
      </c>
      <c r="S32" s="159"/>
      <c r="T32" s="159">
        <v>1</v>
      </c>
      <c r="U32" s="159"/>
      <c r="V32" s="159">
        <v>0</v>
      </c>
      <c r="W32" s="159">
        <v>0</v>
      </c>
      <c r="X32" s="159">
        <v>0</v>
      </c>
      <c r="Y32" s="159">
        <v>0</v>
      </c>
      <c r="Z32" s="159">
        <v>0</v>
      </c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</row>
    <row r="33" spans="1:46" s="144" customFormat="1" ht="15" customHeight="1">
      <c r="A33" s="164"/>
      <c r="B33" s="117" t="s">
        <v>270</v>
      </c>
      <c r="C33" s="121">
        <f t="shared" si="2"/>
        <v>1</v>
      </c>
      <c r="D33" s="159">
        <v>0</v>
      </c>
      <c r="E33" s="159">
        <v>0</v>
      </c>
      <c r="F33" s="159">
        <v>1</v>
      </c>
      <c r="G33" s="159">
        <v>1</v>
      </c>
      <c r="H33" s="161">
        <v>5</v>
      </c>
      <c r="I33" s="159"/>
      <c r="J33" s="159">
        <v>0</v>
      </c>
      <c r="K33" s="159">
        <v>0</v>
      </c>
      <c r="L33" s="159">
        <v>0</v>
      </c>
      <c r="M33" s="159">
        <v>1</v>
      </c>
      <c r="N33" s="159">
        <v>0</v>
      </c>
      <c r="O33" s="159">
        <v>0</v>
      </c>
      <c r="P33" s="159"/>
      <c r="Q33" s="159">
        <v>0</v>
      </c>
      <c r="R33" s="159">
        <v>0</v>
      </c>
      <c r="S33" s="159"/>
      <c r="T33" s="159">
        <v>1</v>
      </c>
      <c r="U33" s="159"/>
      <c r="V33" s="159">
        <v>0</v>
      </c>
      <c r="W33" s="159">
        <v>0</v>
      </c>
      <c r="X33" s="159">
        <v>1</v>
      </c>
      <c r="Y33" s="159">
        <v>0</v>
      </c>
      <c r="Z33" s="159">
        <v>0</v>
      </c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</row>
    <row r="34" spans="1:46" ht="15.75" customHeight="1"/>
    <row r="35" spans="1:46" ht="15.75" customHeight="1"/>
    <row r="36" spans="1:46" ht="15.75" customHeight="1"/>
    <row r="37" spans="1:46" ht="15.75" customHeight="1"/>
    <row r="38" spans="1:46" ht="15.75" customHeight="1"/>
    <row r="39" spans="1:46" ht="15.75" customHeight="1"/>
    <row r="40" spans="1:46" ht="15.75" customHeight="1"/>
    <row r="41" spans="1:46" ht="15.75" customHeight="1"/>
    <row r="42" spans="1:46" ht="15.75" customHeight="1"/>
    <row r="43" spans="1:46" ht="15.75" customHeight="1"/>
    <row r="44" spans="1:46" ht="15.75" customHeight="1"/>
    <row r="45" spans="1:46" ht="15.75" customHeight="1"/>
    <row r="46" spans="1:46" ht="15.75" customHeight="1"/>
    <row r="47" spans="1:46" ht="15.75" customHeight="1"/>
    <row r="48" spans="1:4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</sheetData>
  <mergeCells count="36">
    <mergeCell ref="A1:Z1"/>
    <mergeCell ref="A2:Z2"/>
    <mergeCell ref="A3:Z3"/>
    <mergeCell ref="A5:A7"/>
    <mergeCell ref="B5:B7"/>
    <mergeCell ref="C5:C7"/>
    <mergeCell ref="Z5:Z7"/>
    <mergeCell ref="E5:E7"/>
    <mergeCell ref="F5:F7"/>
    <mergeCell ref="G5:G7"/>
    <mergeCell ref="H5:H7"/>
    <mergeCell ref="I5:P5"/>
    <mergeCell ref="Q5:U5"/>
    <mergeCell ref="V5:V7"/>
    <mergeCell ref="O6:O7"/>
    <mergeCell ref="P6:P7"/>
    <mergeCell ref="Y5:Y7"/>
    <mergeCell ref="AA5:AA7"/>
    <mergeCell ref="AB5:AB7"/>
    <mergeCell ref="T6:T7"/>
    <mergeCell ref="U6:U7"/>
    <mergeCell ref="A8:A15"/>
    <mergeCell ref="A17:A24"/>
    <mergeCell ref="A26:A33"/>
    <mergeCell ref="W5:W7"/>
    <mergeCell ref="X5:X7"/>
    <mergeCell ref="Q6:Q7"/>
    <mergeCell ref="R6:R7"/>
    <mergeCell ref="S6:S7"/>
    <mergeCell ref="D5:D7"/>
    <mergeCell ref="I6:I7"/>
    <mergeCell ref="N6:N7"/>
    <mergeCell ref="J6:J7"/>
    <mergeCell ref="K6:K7"/>
    <mergeCell ref="L6:L7"/>
    <mergeCell ref="M6:M7"/>
  </mergeCells>
  <pageMargins left="0.7" right="0.7" top="0.75" bottom="0.75" header="0" footer="0"/>
  <pageSetup orientation="landscape"/>
  <headerFooter>
    <oddHeader>&amp;C&amp;P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27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4" sqref="A4"/>
    </sheetView>
  </sheetViews>
  <sheetFormatPr defaultColWidth="11.25" defaultRowHeight="15" customHeight="1"/>
  <cols>
    <col min="1" max="1" width="5.75" customWidth="1"/>
    <col min="2" max="2" width="25.25" customWidth="1"/>
    <col min="3" max="3" width="7.375" customWidth="1"/>
    <col min="4" max="4" width="7.125" customWidth="1"/>
    <col min="5" max="5" width="6.375" customWidth="1"/>
    <col min="6" max="6" width="5" customWidth="1"/>
    <col min="7" max="8" width="5.25" customWidth="1"/>
    <col min="9" max="9" width="4.75" customWidth="1"/>
    <col min="10" max="10" width="5.375" customWidth="1"/>
    <col min="11" max="11" width="5.625" customWidth="1"/>
    <col min="12" max="12" width="4.75" customWidth="1"/>
    <col min="13" max="13" width="4.375" customWidth="1"/>
    <col min="14" max="14" width="5.375" customWidth="1"/>
    <col min="15" max="17" width="6.25" customWidth="1"/>
    <col min="18" max="19" width="5.75" customWidth="1"/>
    <col min="20" max="37" width="9" customWidth="1"/>
  </cols>
  <sheetData>
    <row r="1" spans="1:37" ht="17.25" customHeight="1">
      <c r="A1" s="190" t="s">
        <v>40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3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</row>
    <row r="2" spans="1:37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</row>
    <row r="3" spans="1:37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</row>
    <row r="4" spans="1:37" ht="15" customHeight="1">
      <c r="A4" s="23"/>
      <c r="B4" s="24"/>
      <c r="C4" s="25"/>
      <c r="D4" s="25"/>
      <c r="E4" s="7"/>
      <c r="F4" s="7"/>
      <c r="G4" s="25"/>
      <c r="H4" s="25"/>
      <c r="I4" s="25"/>
      <c r="J4" s="25"/>
      <c r="K4" s="25"/>
      <c r="L4" s="25"/>
      <c r="M4" s="7"/>
      <c r="N4" s="7"/>
      <c r="O4" s="7"/>
      <c r="P4" s="7"/>
      <c r="Q4" s="7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</row>
    <row r="5" spans="1:37" ht="23.25" customHeight="1">
      <c r="A5" s="192" t="s">
        <v>3</v>
      </c>
      <c r="B5" s="193" t="s">
        <v>4</v>
      </c>
      <c r="C5" s="194" t="s">
        <v>41</v>
      </c>
      <c r="D5" s="194" t="s">
        <v>42</v>
      </c>
      <c r="E5" s="195" t="s">
        <v>43</v>
      </c>
      <c r="F5" s="178"/>
      <c r="G5" s="178"/>
      <c r="H5" s="178"/>
      <c r="I5" s="178"/>
      <c r="J5" s="178"/>
      <c r="K5" s="178"/>
      <c r="L5" s="179"/>
      <c r="M5" s="188" t="s">
        <v>44</v>
      </c>
      <c r="N5" s="178"/>
      <c r="O5" s="178"/>
      <c r="P5" s="178"/>
      <c r="Q5" s="179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</row>
    <row r="6" spans="1:37" ht="37.5" customHeight="1">
      <c r="A6" s="166"/>
      <c r="B6" s="166"/>
      <c r="C6" s="166"/>
      <c r="D6" s="166"/>
      <c r="E6" s="168" t="s">
        <v>19</v>
      </c>
      <c r="F6" s="168" t="s">
        <v>45</v>
      </c>
      <c r="G6" s="168" t="s">
        <v>46</v>
      </c>
      <c r="H6" s="168" t="s">
        <v>47</v>
      </c>
      <c r="I6" s="189" t="s">
        <v>48</v>
      </c>
      <c r="J6" s="179"/>
      <c r="K6" s="189" t="s">
        <v>49</v>
      </c>
      <c r="L6" s="179"/>
      <c r="M6" s="187" t="s">
        <v>19</v>
      </c>
      <c r="N6" s="168" t="s">
        <v>50</v>
      </c>
      <c r="O6" s="188" t="s">
        <v>17</v>
      </c>
      <c r="P6" s="178"/>
      <c r="Q6" s="179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</row>
    <row r="7" spans="1:37" ht="26.25" customHeight="1">
      <c r="A7" s="166"/>
      <c r="B7" s="167"/>
      <c r="C7" s="167"/>
      <c r="D7" s="167"/>
      <c r="E7" s="167"/>
      <c r="F7" s="167"/>
      <c r="G7" s="167"/>
      <c r="H7" s="167"/>
      <c r="I7" s="12" t="s">
        <v>51</v>
      </c>
      <c r="J7" s="12" t="s">
        <v>52</v>
      </c>
      <c r="K7" s="12" t="s">
        <v>51</v>
      </c>
      <c r="L7" s="12" t="s">
        <v>53</v>
      </c>
      <c r="M7" s="167"/>
      <c r="N7" s="166"/>
      <c r="O7" s="27" t="s">
        <v>54</v>
      </c>
      <c r="P7" s="27" t="s">
        <v>55</v>
      </c>
      <c r="Q7" s="27" t="s">
        <v>56</v>
      </c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</row>
    <row r="8" spans="1:37" ht="15" customHeight="1">
      <c r="A8" s="162" t="s">
        <v>272</v>
      </c>
      <c r="B8" s="16" t="s">
        <v>32</v>
      </c>
      <c r="C8" s="28">
        <f>'1, Quy mô'!C8</f>
        <v>1</v>
      </c>
      <c r="D8" s="31">
        <v>1</v>
      </c>
      <c r="E8" s="28">
        <f t="shared" ref="E8:E15" si="0">G8+H8</f>
        <v>1</v>
      </c>
      <c r="F8" s="31">
        <v>100</v>
      </c>
      <c r="G8" s="31">
        <v>1</v>
      </c>
      <c r="H8" s="29"/>
      <c r="I8" s="29"/>
      <c r="J8" s="29"/>
      <c r="K8" s="29"/>
      <c r="L8" s="29"/>
      <c r="M8" s="28">
        <f t="shared" ref="M8:M15" si="1">O8+P8+Q8</f>
        <v>1</v>
      </c>
      <c r="N8" s="30"/>
      <c r="O8" s="30"/>
      <c r="P8" s="32">
        <v>1</v>
      </c>
      <c r="Q8" s="30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</row>
    <row r="9" spans="1:37" ht="15" customHeight="1">
      <c r="A9" s="163"/>
      <c r="B9" s="18" t="s">
        <v>33</v>
      </c>
      <c r="C9" s="28">
        <f>'1, Quy mô'!C9</f>
        <v>0</v>
      </c>
      <c r="D9" s="31">
        <v>1</v>
      </c>
      <c r="E9" s="28">
        <f t="shared" si="0"/>
        <v>0</v>
      </c>
      <c r="F9" s="29"/>
      <c r="G9" s="29"/>
      <c r="H9" s="29"/>
      <c r="I9" s="29"/>
      <c r="J9" s="29"/>
      <c r="K9" s="29"/>
      <c r="L9" s="29"/>
      <c r="M9" s="28">
        <f t="shared" si="1"/>
        <v>0</v>
      </c>
      <c r="N9" s="30"/>
      <c r="O9" s="30"/>
      <c r="P9" s="30"/>
      <c r="Q9" s="30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</row>
    <row r="10" spans="1:37" ht="15" customHeight="1">
      <c r="A10" s="163"/>
      <c r="B10" s="18" t="s">
        <v>34</v>
      </c>
      <c r="C10" s="28">
        <f>'1, Quy mô'!C10</f>
        <v>0</v>
      </c>
      <c r="D10" s="31">
        <v>1</v>
      </c>
      <c r="E10" s="28">
        <f t="shared" si="0"/>
        <v>0</v>
      </c>
      <c r="F10" s="29"/>
      <c r="G10" s="29"/>
      <c r="H10" s="29"/>
      <c r="I10" s="29"/>
      <c r="J10" s="29"/>
      <c r="K10" s="29"/>
      <c r="L10" s="29"/>
      <c r="M10" s="28">
        <f t="shared" si="1"/>
        <v>0</v>
      </c>
      <c r="N10" s="30"/>
      <c r="O10" s="30"/>
      <c r="P10" s="30"/>
      <c r="Q10" s="30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</row>
    <row r="11" spans="1:37" ht="15" customHeight="1">
      <c r="A11" s="163"/>
      <c r="B11" s="18" t="s">
        <v>35</v>
      </c>
      <c r="C11" s="28">
        <f>'1, Quy mô'!C11</f>
        <v>0</v>
      </c>
      <c r="D11" s="31">
        <v>1</v>
      </c>
      <c r="E11" s="28">
        <f t="shared" si="0"/>
        <v>0</v>
      </c>
      <c r="F11" s="29"/>
      <c r="G11" s="29"/>
      <c r="H11" s="29"/>
      <c r="I11" s="29"/>
      <c r="J11" s="29"/>
      <c r="K11" s="29"/>
      <c r="L11" s="29"/>
      <c r="M11" s="28">
        <f t="shared" si="1"/>
        <v>0</v>
      </c>
      <c r="N11" s="30"/>
      <c r="O11" s="30"/>
      <c r="P11" s="30"/>
      <c r="Q11" s="30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</row>
    <row r="12" spans="1:37" ht="15" customHeight="1">
      <c r="A12" s="163"/>
      <c r="B12" s="18" t="s">
        <v>36</v>
      </c>
      <c r="C12" s="28">
        <f>'1, Quy mô'!C12</f>
        <v>0</v>
      </c>
      <c r="D12" s="31">
        <v>1</v>
      </c>
      <c r="E12" s="28">
        <f t="shared" si="0"/>
        <v>0</v>
      </c>
      <c r="F12" s="29"/>
      <c r="G12" s="29"/>
      <c r="H12" s="29"/>
      <c r="I12" s="29"/>
      <c r="J12" s="29"/>
      <c r="K12" s="29"/>
      <c r="L12" s="29"/>
      <c r="M12" s="28">
        <f t="shared" si="1"/>
        <v>0</v>
      </c>
      <c r="N12" s="30"/>
      <c r="O12" s="30"/>
      <c r="P12" s="30"/>
      <c r="Q12" s="30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</row>
    <row r="13" spans="1:37" ht="15" customHeight="1">
      <c r="A13" s="163"/>
      <c r="B13" s="18" t="s">
        <v>37</v>
      </c>
      <c r="C13" s="28">
        <f>'1, Quy mô'!C13</f>
        <v>0</v>
      </c>
      <c r="D13" s="31">
        <v>1</v>
      </c>
      <c r="E13" s="28">
        <f t="shared" si="0"/>
        <v>0</v>
      </c>
      <c r="F13" s="29"/>
      <c r="G13" s="29"/>
      <c r="H13" s="29"/>
      <c r="I13" s="29"/>
      <c r="J13" s="29"/>
      <c r="K13" s="29"/>
      <c r="L13" s="29"/>
      <c r="M13" s="28">
        <f t="shared" si="1"/>
        <v>0</v>
      </c>
      <c r="N13" s="30"/>
      <c r="O13" s="30"/>
      <c r="P13" s="30"/>
      <c r="Q13" s="30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</row>
    <row r="14" spans="1:37" ht="15" customHeight="1">
      <c r="A14" s="163"/>
      <c r="B14" s="18" t="s">
        <v>38</v>
      </c>
      <c r="C14" s="28">
        <f>'1, Quy mô'!C14</f>
        <v>0</v>
      </c>
      <c r="D14" s="31">
        <v>1</v>
      </c>
      <c r="E14" s="28">
        <f t="shared" si="0"/>
        <v>0</v>
      </c>
      <c r="F14" s="29"/>
      <c r="G14" s="29"/>
      <c r="H14" s="29"/>
      <c r="I14" s="29"/>
      <c r="J14" s="29"/>
      <c r="K14" s="29"/>
      <c r="L14" s="29"/>
      <c r="M14" s="28">
        <f t="shared" si="1"/>
        <v>0</v>
      </c>
      <c r="N14" s="30"/>
      <c r="O14" s="30"/>
      <c r="P14" s="30"/>
      <c r="Q14" s="30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</row>
    <row r="15" spans="1:37" ht="15" customHeight="1">
      <c r="A15" s="164"/>
      <c r="B15" s="19" t="s">
        <v>39</v>
      </c>
      <c r="C15" s="28">
        <f>'1, Quy mô'!C15</f>
        <v>0</v>
      </c>
      <c r="D15" s="31">
        <v>1</v>
      </c>
      <c r="E15" s="28">
        <f t="shared" si="0"/>
        <v>0</v>
      </c>
      <c r="F15" s="29"/>
      <c r="G15" s="29"/>
      <c r="H15" s="29"/>
      <c r="I15" s="29"/>
      <c r="J15" s="29"/>
      <c r="K15" s="29"/>
      <c r="L15" s="29"/>
      <c r="M15" s="28">
        <f t="shared" si="1"/>
        <v>0</v>
      </c>
      <c r="N15" s="30"/>
      <c r="O15" s="30"/>
      <c r="P15" s="30"/>
      <c r="Q15" s="30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</row>
    <row r="16" spans="1:37" ht="15.75" customHeight="1">
      <c r="A16" s="23"/>
      <c r="B16" s="24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</row>
    <row r="17" spans="1:37" s="106" customFormat="1" ht="15" customHeight="1">
      <c r="A17" s="162" t="s">
        <v>262</v>
      </c>
      <c r="B17" s="16" t="s">
        <v>32</v>
      </c>
      <c r="C17" s="28">
        <f>'1, Quy mô'!C17</f>
        <v>1</v>
      </c>
      <c r="D17" s="31">
        <v>1</v>
      </c>
      <c r="E17" s="28">
        <f t="shared" ref="E17:E24" si="2">G17+H17</f>
        <v>1</v>
      </c>
      <c r="F17" s="31">
        <v>100</v>
      </c>
      <c r="G17" s="31">
        <v>1</v>
      </c>
      <c r="H17" s="31"/>
      <c r="I17" s="31"/>
      <c r="J17" s="31"/>
      <c r="K17" s="31"/>
      <c r="L17" s="31"/>
      <c r="M17" s="28">
        <f t="shared" ref="M17:M24" si="3">O17+P17+Q17</f>
        <v>1</v>
      </c>
      <c r="N17" s="32"/>
      <c r="O17" s="32"/>
      <c r="P17" s="32">
        <v>1</v>
      </c>
      <c r="Q17" s="32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</row>
    <row r="18" spans="1:37" s="106" customFormat="1" ht="15" customHeight="1">
      <c r="A18" s="163"/>
      <c r="B18" s="18" t="s">
        <v>33</v>
      </c>
      <c r="C18" s="28">
        <f>'1, Quy mô'!C18</f>
        <v>0</v>
      </c>
      <c r="D18" s="31">
        <v>1</v>
      </c>
      <c r="E18" s="28">
        <f t="shared" si="2"/>
        <v>0</v>
      </c>
      <c r="F18" s="31"/>
      <c r="G18" s="31"/>
      <c r="H18" s="31"/>
      <c r="I18" s="31"/>
      <c r="J18" s="31"/>
      <c r="K18" s="31"/>
      <c r="L18" s="31"/>
      <c r="M18" s="28">
        <f t="shared" si="3"/>
        <v>0</v>
      </c>
      <c r="N18" s="32"/>
      <c r="O18" s="32"/>
      <c r="P18" s="32"/>
      <c r="Q18" s="32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</row>
    <row r="19" spans="1:37" s="106" customFormat="1" ht="15" customHeight="1">
      <c r="A19" s="163"/>
      <c r="B19" s="18" t="s">
        <v>34</v>
      </c>
      <c r="C19" s="28">
        <f>'1, Quy mô'!C19</f>
        <v>0</v>
      </c>
      <c r="D19" s="31">
        <v>1</v>
      </c>
      <c r="E19" s="28">
        <f t="shared" si="2"/>
        <v>0</v>
      </c>
      <c r="F19" s="31"/>
      <c r="G19" s="31"/>
      <c r="H19" s="31"/>
      <c r="I19" s="31"/>
      <c r="J19" s="31"/>
      <c r="K19" s="31"/>
      <c r="L19" s="31"/>
      <c r="M19" s="28">
        <f t="shared" si="3"/>
        <v>0</v>
      </c>
      <c r="N19" s="32"/>
      <c r="O19" s="32"/>
      <c r="P19" s="32"/>
      <c r="Q19" s="32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</row>
    <row r="20" spans="1:37" s="106" customFormat="1" ht="15" customHeight="1">
      <c r="A20" s="163"/>
      <c r="B20" s="18" t="s">
        <v>35</v>
      </c>
      <c r="C20" s="28">
        <f>'1, Quy mô'!C20</f>
        <v>0</v>
      </c>
      <c r="D20" s="31">
        <v>1</v>
      </c>
      <c r="E20" s="28">
        <f t="shared" si="2"/>
        <v>0</v>
      </c>
      <c r="F20" s="31"/>
      <c r="G20" s="31"/>
      <c r="H20" s="31"/>
      <c r="I20" s="31"/>
      <c r="J20" s="31"/>
      <c r="K20" s="31"/>
      <c r="L20" s="31"/>
      <c r="M20" s="28">
        <f t="shared" si="3"/>
        <v>0</v>
      </c>
      <c r="N20" s="32"/>
      <c r="O20" s="32"/>
      <c r="P20" s="32"/>
      <c r="Q20" s="32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</row>
    <row r="21" spans="1:37" s="106" customFormat="1" ht="15" customHeight="1">
      <c r="A21" s="163"/>
      <c r="B21" s="18" t="s">
        <v>36</v>
      </c>
      <c r="C21" s="28">
        <f>'1, Quy mô'!C21</f>
        <v>0</v>
      </c>
      <c r="D21" s="31">
        <v>1</v>
      </c>
      <c r="E21" s="28">
        <f t="shared" si="2"/>
        <v>0</v>
      </c>
      <c r="F21" s="31"/>
      <c r="G21" s="31"/>
      <c r="H21" s="31"/>
      <c r="I21" s="31"/>
      <c r="J21" s="31"/>
      <c r="K21" s="31"/>
      <c r="L21" s="31"/>
      <c r="M21" s="28">
        <f t="shared" si="3"/>
        <v>0</v>
      </c>
      <c r="N21" s="32"/>
      <c r="O21" s="32"/>
      <c r="P21" s="32"/>
      <c r="Q21" s="32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</row>
    <row r="22" spans="1:37" s="106" customFormat="1" ht="15" customHeight="1">
      <c r="A22" s="163"/>
      <c r="B22" s="18" t="s">
        <v>37</v>
      </c>
      <c r="C22" s="28">
        <f>'1, Quy mô'!C22</f>
        <v>0</v>
      </c>
      <c r="D22" s="31">
        <v>1</v>
      </c>
      <c r="E22" s="28">
        <f t="shared" si="2"/>
        <v>0</v>
      </c>
      <c r="F22" s="31"/>
      <c r="G22" s="31"/>
      <c r="H22" s="31"/>
      <c r="I22" s="31"/>
      <c r="J22" s="31"/>
      <c r="K22" s="31"/>
      <c r="L22" s="31"/>
      <c r="M22" s="28">
        <f t="shared" si="3"/>
        <v>0</v>
      </c>
      <c r="N22" s="32"/>
      <c r="O22" s="32"/>
      <c r="P22" s="32"/>
      <c r="Q22" s="32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</row>
    <row r="23" spans="1:37" s="106" customFormat="1" ht="15" customHeight="1">
      <c r="A23" s="163"/>
      <c r="B23" s="18" t="s">
        <v>38</v>
      </c>
      <c r="C23" s="28">
        <f>'1, Quy mô'!C23</f>
        <v>0</v>
      </c>
      <c r="D23" s="31">
        <v>1</v>
      </c>
      <c r="E23" s="28">
        <f t="shared" si="2"/>
        <v>0</v>
      </c>
      <c r="F23" s="31"/>
      <c r="G23" s="31"/>
      <c r="H23" s="31"/>
      <c r="I23" s="31"/>
      <c r="J23" s="31"/>
      <c r="K23" s="31"/>
      <c r="L23" s="31"/>
      <c r="M23" s="28">
        <f t="shared" si="3"/>
        <v>0</v>
      </c>
      <c r="N23" s="32"/>
      <c r="O23" s="32"/>
      <c r="P23" s="32"/>
      <c r="Q23" s="32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s="106" customFormat="1" ht="15" customHeight="1">
      <c r="A24" s="164"/>
      <c r="B24" s="19" t="s">
        <v>39</v>
      </c>
      <c r="C24" s="28">
        <f>'1, Quy mô'!C24</f>
        <v>0</v>
      </c>
      <c r="D24" s="31">
        <v>1</v>
      </c>
      <c r="E24" s="28">
        <f t="shared" si="2"/>
        <v>0</v>
      </c>
      <c r="F24" s="31"/>
      <c r="G24" s="31"/>
      <c r="H24" s="31"/>
      <c r="I24" s="31"/>
      <c r="J24" s="31"/>
      <c r="K24" s="31"/>
      <c r="L24" s="31"/>
      <c r="M24" s="28">
        <f t="shared" si="3"/>
        <v>0</v>
      </c>
      <c r="N24" s="32"/>
      <c r="O24" s="32"/>
      <c r="P24" s="32"/>
      <c r="Q24" s="32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.75" customHeight="1">
      <c r="A25" s="23"/>
      <c r="B25" s="24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</row>
    <row r="26" spans="1:37" s="106" customFormat="1" ht="15" customHeight="1">
      <c r="A26" s="162" t="s">
        <v>273</v>
      </c>
      <c r="B26" s="16" t="s">
        <v>32</v>
      </c>
      <c r="C26" s="28">
        <f>'1, Quy mô'!C26</f>
        <v>1</v>
      </c>
      <c r="D26" s="31">
        <v>1</v>
      </c>
      <c r="E26" s="28">
        <f t="shared" ref="E26:E33" si="4">G26+H26</f>
        <v>1</v>
      </c>
      <c r="F26" s="31">
        <v>100</v>
      </c>
      <c r="G26" s="31">
        <v>1</v>
      </c>
      <c r="H26" s="31"/>
      <c r="I26" s="31"/>
      <c r="J26" s="31"/>
      <c r="K26" s="31"/>
      <c r="L26" s="31"/>
      <c r="M26" s="28">
        <f t="shared" ref="M26:M33" si="5">O26+P26+Q26</f>
        <v>1</v>
      </c>
      <c r="N26" s="32"/>
      <c r="O26" s="32"/>
      <c r="P26" s="32">
        <v>1</v>
      </c>
      <c r="Q26" s="32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</row>
    <row r="27" spans="1:37" s="106" customFormat="1" ht="15" customHeight="1">
      <c r="A27" s="163"/>
      <c r="B27" s="18" t="s">
        <v>33</v>
      </c>
      <c r="C27" s="28">
        <f>'1, Quy mô'!C27</f>
        <v>0</v>
      </c>
      <c r="D27" s="31">
        <v>1</v>
      </c>
      <c r="E27" s="28">
        <f t="shared" si="4"/>
        <v>0</v>
      </c>
      <c r="F27" s="31"/>
      <c r="G27" s="31"/>
      <c r="H27" s="31"/>
      <c r="I27" s="31"/>
      <c r="J27" s="31"/>
      <c r="K27" s="31"/>
      <c r="L27" s="31"/>
      <c r="M27" s="28">
        <f t="shared" si="5"/>
        <v>0</v>
      </c>
      <c r="N27" s="32"/>
      <c r="O27" s="32"/>
      <c r="P27" s="32"/>
      <c r="Q27" s="32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</row>
    <row r="28" spans="1:37" s="106" customFormat="1" ht="15" customHeight="1">
      <c r="A28" s="163"/>
      <c r="B28" s="18" t="s">
        <v>34</v>
      </c>
      <c r="C28" s="28">
        <f>'1, Quy mô'!C28</f>
        <v>0</v>
      </c>
      <c r="D28" s="31">
        <v>1</v>
      </c>
      <c r="E28" s="28">
        <f t="shared" si="4"/>
        <v>0</v>
      </c>
      <c r="F28" s="31"/>
      <c r="G28" s="31"/>
      <c r="H28" s="31"/>
      <c r="I28" s="31"/>
      <c r="J28" s="31"/>
      <c r="K28" s="31"/>
      <c r="L28" s="31"/>
      <c r="M28" s="28">
        <f t="shared" si="5"/>
        <v>0</v>
      </c>
      <c r="N28" s="32"/>
      <c r="O28" s="32"/>
      <c r="P28" s="32"/>
      <c r="Q28" s="32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</row>
    <row r="29" spans="1:37" s="106" customFormat="1" ht="15" customHeight="1">
      <c r="A29" s="163"/>
      <c r="B29" s="18" t="s">
        <v>35</v>
      </c>
      <c r="C29" s="28">
        <f>'1, Quy mô'!C29</f>
        <v>0</v>
      </c>
      <c r="D29" s="31">
        <v>1</v>
      </c>
      <c r="E29" s="28">
        <f t="shared" si="4"/>
        <v>0</v>
      </c>
      <c r="F29" s="31"/>
      <c r="G29" s="31"/>
      <c r="H29" s="31"/>
      <c r="I29" s="31"/>
      <c r="J29" s="31"/>
      <c r="K29" s="31"/>
      <c r="L29" s="31"/>
      <c r="M29" s="28">
        <f t="shared" si="5"/>
        <v>0</v>
      </c>
      <c r="N29" s="32"/>
      <c r="O29" s="32"/>
      <c r="P29" s="32"/>
      <c r="Q29" s="32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</row>
    <row r="30" spans="1:37" s="106" customFormat="1" ht="15" customHeight="1">
      <c r="A30" s="163"/>
      <c r="B30" s="18" t="s">
        <v>36</v>
      </c>
      <c r="C30" s="28">
        <f>'1, Quy mô'!C30</f>
        <v>0</v>
      </c>
      <c r="D30" s="31">
        <v>1</v>
      </c>
      <c r="E30" s="28">
        <f t="shared" si="4"/>
        <v>0</v>
      </c>
      <c r="F30" s="31"/>
      <c r="G30" s="31"/>
      <c r="H30" s="31"/>
      <c r="I30" s="31"/>
      <c r="J30" s="31"/>
      <c r="K30" s="31"/>
      <c r="L30" s="31"/>
      <c r="M30" s="28">
        <f t="shared" si="5"/>
        <v>0</v>
      </c>
      <c r="N30" s="32"/>
      <c r="O30" s="32"/>
      <c r="P30" s="32"/>
      <c r="Q30" s="32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</row>
    <row r="31" spans="1:37" s="106" customFormat="1" ht="15" customHeight="1">
      <c r="A31" s="163"/>
      <c r="B31" s="18" t="s">
        <v>37</v>
      </c>
      <c r="C31" s="28">
        <f>'1, Quy mô'!C31</f>
        <v>0</v>
      </c>
      <c r="D31" s="31">
        <v>1</v>
      </c>
      <c r="E31" s="28">
        <f t="shared" si="4"/>
        <v>0</v>
      </c>
      <c r="F31" s="31"/>
      <c r="G31" s="31"/>
      <c r="H31" s="31"/>
      <c r="I31" s="31"/>
      <c r="J31" s="31"/>
      <c r="K31" s="31"/>
      <c r="L31" s="31"/>
      <c r="M31" s="28">
        <f t="shared" si="5"/>
        <v>0</v>
      </c>
      <c r="N31" s="32"/>
      <c r="O31" s="32"/>
      <c r="P31" s="32"/>
      <c r="Q31" s="32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</row>
    <row r="32" spans="1:37" s="106" customFormat="1" ht="15" customHeight="1">
      <c r="A32" s="163"/>
      <c r="B32" s="18" t="s">
        <v>38</v>
      </c>
      <c r="C32" s="28">
        <f>'1, Quy mô'!C32</f>
        <v>0</v>
      </c>
      <c r="D32" s="31">
        <v>1</v>
      </c>
      <c r="E32" s="28">
        <f t="shared" si="4"/>
        <v>0</v>
      </c>
      <c r="F32" s="31"/>
      <c r="G32" s="31"/>
      <c r="H32" s="31"/>
      <c r="I32" s="31"/>
      <c r="J32" s="31"/>
      <c r="K32" s="31"/>
      <c r="L32" s="31"/>
      <c r="M32" s="28">
        <f t="shared" si="5"/>
        <v>0</v>
      </c>
      <c r="N32" s="32"/>
      <c r="O32" s="32"/>
      <c r="P32" s="32"/>
      <c r="Q32" s="32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</row>
    <row r="33" spans="1:37" s="106" customFormat="1" ht="15" customHeight="1">
      <c r="A33" s="164"/>
      <c r="B33" s="19" t="s">
        <v>39</v>
      </c>
      <c r="C33" s="28">
        <f>'1, Quy mô'!C33</f>
        <v>0</v>
      </c>
      <c r="D33" s="31">
        <v>1</v>
      </c>
      <c r="E33" s="28">
        <f t="shared" si="4"/>
        <v>0</v>
      </c>
      <c r="F33" s="31"/>
      <c r="G33" s="31"/>
      <c r="H33" s="31"/>
      <c r="I33" s="31"/>
      <c r="J33" s="31"/>
      <c r="K33" s="31"/>
      <c r="L33" s="31"/>
      <c r="M33" s="28">
        <f t="shared" si="5"/>
        <v>0</v>
      </c>
      <c r="N33" s="32"/>
      <c r="O33" s="32"/>
      <c r="P33" s="32"/>
      <c r="Q33" s="32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</row>
    <row r="34" spans="1:37" ht="15.75" customHeight="1">
      <c r="A34" s="23"/>
      <c r="B34" s="2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</row>
    <row r="35" spans="1:37" ht="15.75" customHeight="1">
      <c r="A35" s="23"/>
      <c r="B35" s="24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</row>
    <row r="36" spans="1:37" ht="15.75" customHeight="1">
      <c r="A36" s="23"/>
      <c r="B36" s="24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</row>
    <row r="37" spans="1:37" ht="15.75" customHeight="1">
      <c r="A37" s="23"/>
      <c r="B37" s="24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</row>
    <row r="38" spans="1:37" ht="15.75" customHeight="1">
      <c r="A38" s="23"/>
      <c r="B38" s="24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</row>
    <row r="39" spans="1:37" ht="15.75" customHeight="1">
      <c r="A39" s="23"/>
      <c r="B39" s="24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</row>
    <row r="40" spans="1:37" ht="15.75" customHeight="1">
      <c r="A40" s="23"/>
      <c r="B40" s="24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</row>
    <row r="41" spans="1:37" ht="15.75" customHeight="1">
      <c r="A41" s="23"/>
      <c r="B41" s="24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</row>
    <row r="42" spans="1:37" ht="15.75" customHeight="1">
      <c r="A42" s="23"/>
      <c r="B42" s="24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</row>
    <row r="43" spans="1:37" ht="15.75" customHeight="1">
      <c r="A43" s="23"/>
      <c r="B43" s="2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</row>
    <row r="44" spans="1:37" ht="15.75" customHeight="1">
      <c r="A44" s="23"/>
      <c r="B44" s="24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</row>
    <row r="45" spans="1:37" ht="15.75" customHeight="1">
      <c r="A45" s="23"/>
      <c r="B45" s="24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</row>
    <row r="46" spans="1:37" ht="15.75" customHeight="1">
      <c r="A46" s="23"/>
      <c r="B46" s="24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</row>
    <row r="47" spans="1:37" ht="15.75" customHeight="1">
      <c r="A47" s="23"/>
      <c r="B47" s="24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</row>
    <row r="48" spans="1:37" ht="15.75" customHeight="1">
      <c r="A48" s="23"/>
      <c r="B48" s="24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</row>
    <row r="49" spans="1:37" ht="15.75" customHeight="1">
      <c r="A49" s="23"/>
      <c r="B49" s="24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</row>
    <row r="50" spans="1:37" ht="15.75" customHeight="1">
      <c r="A50" s="23"/>
      <c r="B50" s="24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</row>
    <row r="51" spans="1:37" ht="15.75" customHeight="1">
      <c r="A51" s="23"/>
      <c r="B51" s="24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</row>
    <row r="52" spans="1:37" ht="15.75" customHeight="1">
      <c r="A52" s="23"/>
      <c r="B52" s="24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</row>
    <row r="53" spans="1:37" ht="15.75" customHeight="1">
      <c r="A53" s="23"/>
      <c r="B53" s="24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</row>
    <row r="54" spans="1:37" ht="15.75" customHeight="1">
      <c r="A54" s="23"/>
      <c r="B54" s="24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</row>
    <row r="55" spans="1:37" ht="15.75" customHeight="1">
      <c r="A55" s="23"/>
      <c r="B55" s="24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 ht="15.75" customHeight="1">
      <c r="A56" s="23"/>
      <c r="B56" s="24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</row>
    <row r="57" spans="1:37" ht="15.75" customHeight="1">
      <c r="A57" s="23"/>
      <c r="B57" s="24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</row>
    <row r="58" spans="1:37" ht="15.75" customHeight="1">
      <c r="A58" s="23"/>
      <c r="B58" s="24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</row>
    <row r="59" spans="1:37" ht="15.75" customHeight="1">
      <c r="A59" s="23"/>
      <c r="B59" s="24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</row>
    <row r="60" spans="1:37" ht="15.75" customHeight="1">
      <c r="A60" s="23"/>
      <c r="B60" s="24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</row>
    <row r="61" spans="1:37" ht="15.75" customHeight="1">
      <c r="A61" s="23"/>
      <c r="B61" s="24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</row>
    <row r="62" spans="1:37" ht="15.75" customHeight="1">
      <c r="A62" s="23"/>
      <c r="B62" s="24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</row>
    <row r="63" spans="1:37" ht="15.75" customHeight="1">
      <c r="A63" s="23"/>
      <c r="B63" s="24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</row>
    <row r="64" spans="1:37" ht="15.75" customHeight="1">
      <c r="A64" s="23"/>
      <c r="B64" s="24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</row>
    <row r="65" spans="1:37" ht="15.75" customHeight="1">
      <c r="A65" s="23"/>
      <c r="B65" s="24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</row>
    <row r="66" spans="1:37" ht="15.75" customHeight="1">
      <c r="A66" s="23"/>
      <c r="B66" s="24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</row>
    <row r="67" spans="1:37" ht="15.75" customHeight="1">
      <c r="A67" s="23"/>
      <c r="B67" s="24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</row>
    <row r="68" spans="1:37" ht="15.75" customHeight="1">
      <c r="A68" s="23"/>
      <c r="B68" s="24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</row>
    <row r="69" spans="1:37" ht="15.75" customHeight="1">
      <c r="A69" s="23"/>
      <c r="B69" s="24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</row>
    <row r="70" spans="1:37" ht="15.75" customHeight="1">
      <c r="A70" s="23"/>
      <c r="B70" s="24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</row>
    <row r="71" spans="1:37" ht="15.75" customHeight="1">
      <c r="A71" s="23"/>
      <c r="B71" s="24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</row>
    <row r="72" spans="1:37" ht="15.75" customHeight="1">
      <c r="A72" s="23"/>
      <c r="B72" s="24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</row>
    <row r="73" spans="1:37" ht="15.75" customHeight="1">
      <c r="A73" s="23"/>
      <c r="B73" s="24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</row>
    <row r="74" spans="1:37" ht="15.75" customHeight="1">
      <c r="A74" s="23"/>
      <c r="B74" s="24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</row>
    <row r="75" spans="1:37" ht="15.75" customHeight="1">
      <c r="A75" s="23"/>
      <c r="B75" s="24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</row>
    <row r="76" spans="1:37" ht="15.75" customHeight="1">
      <c r="A76" s="23"/>
      <c r="B76" s="24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</row>
    <row r="77" spans="1:37" ht="15.75" customHeight="1">
      <c r="A77" s="23"/>
      <c r="B77" s="24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</row>
    <row r="78" spans="1:37" ht="15.75" customHeight="1">
      <c r="A78" s="23"/>
      <c r="B78" s="24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</row>
    <row r="79" spans="1:37" ht="15.75" customHeight="1">
      <c r="A79" s="23"/>
      <c r="B79" s="24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</row>
    <row r="80" spans="1:37" ht="15.75" customHeight="1">
      <c r="A80" s="23"/>
      <c r="B80" s="24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</row>
    <row r="81" spans="1:37" ht="15.75" customHeight="1">
      <c r="A81" s="23"/>
      <c r="B81" s="24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</row>
    <row r="82" spans="1:37" ht="15.75" customHeight="1">
      <c r="A82" s="23"/>
      <c r="B82" s="24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</row>
    <row r="83" spans="1:37" ht="15.75" customHeight="1">
      <c r="A83" s="23"/>
      <c r="B83" s="24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</row>
    <row r="84" spans="1:37" ht="15.75" customHeight="1">
      <c r="A84" s="23"/>
      <c r="B84" s="24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</row>
    <row r="85" spans="1:37" ht="15.75" customHeight="1">
      <c r="A85" s="23"/>
      <c r="B85" s="24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</row>
    <row r="86" spans="1:37" ht="15.75" customHeight="1">
      <c r="A86" s="23"/>
      <c r="B86" s="24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</row>
    <row r="87" spans="1:37" ht="15.75" customHeight="1">
      <c r="A87" s="23"/>
      <c r="B87" s="24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</row>
    <row r="88" spans="1:37" ht="15.75" customHeight="1">
      <c r="A88" s="23"/>
      <c r="B88" s="24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</row>
    <row r="89" spans="1:37" ht="15.75" customHeight="1">
      <c r="A89" s="23"/>
      <c r="B89" s="24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</row>
    <row r="90" spans="1:37" ht="15.75" customHeight="1">
      <c r="A90" s="23"/>
      <c r="B90" s="24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</row>
    <row r="91" spans="1:37" ht="15.75" customHeight="1">
      <c r="A91" s="23"/>
      <c r="B91" s="24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</row>
    <row r="92" spans="1:37" ht="15.75" customHeight="1">
      <c r="A92" s="23"/>
      <c r="B92" s="24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</row>
    <row r="93" spans="1:37" ht="15.75" customHeight="1">
      <c r="A93" s="23"/>
      <c r="B93" s="24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</row>
    <row r="94" spans="1:37" ht="15.75" customHeight="1">
      <c r="A94" s="23"/>
      <c r="B94" s="24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</row>
    <row r="95" spans="1:37" ht="15.75" customHeight="1">
      <c r="A95" s="23"/>
      <c r="B95" s="24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</row>
    <row r="96" spans="1:37" ht="15.75" customHeight="1">
      <c r="A96" s="23"/>
      <c r="B96" s="24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</row>
    <row r="97" spans="1:37" ht="15.75" customHeight="1">
      <c r="A97" s="23"/>
      <c r="B97" s="24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</row>
    <row r="98" spans="1:37" ht="15.75" customHeight="1">
      <c r="A98" s="23"/>
      <c r="B98" s="24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</row>
    <row r="99" spans="1:37" ht="15.75" customHeight="1">
      <c r="A99" s="23"/>
      <c r="B99" s="24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</row>
    <row r="100" spans="1:37" ht="15.75" customHeight="1">
      <c r="A100" s="23"/>
      <c r="B100" s="24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</row>
    <row r="101" spans="1:37" ht="15.75" customHeight="1">
      <c r="A101" s="23"/>
      <c r="B101" s="24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</row>
    <row r="102" spans="1:37" ht="15.75" customHeight="1">
      <c r="A102" s="23"/>
      <c r="B102" s="24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</row>
    <row r="103" spans="1:37" ht="15.75" customHeight="1">
      <c r="A103" s="23"/>
      <c r="B103" s="24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</row>
    <row r="104" spans="1:37" ht="15.75" customHeight="1">
      <c r="A104" s="23"/>
      <c r="B104" s="24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</row>
    <row r="105" spans="1:37" ht="15.75" customHeight="1">
      <c r="A105" s="23"/>
      <c r="B105" s="24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</row>
    <row r="106" spans="1:37" ht="15.75" customHeight="1">
      <c r="A106" s="23"/>
      <c r="B106" s="24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</row>
    <row r="107" spans="1:37" ht="15.75" customHeight="1">
      <c r="A107" s="23"/>
      <c r="B107" s="24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</row>
    <row r="108" spans="1:37" ht="15.75" customHeight="1">
      <c r="A108" s="23"/>
      <c r="B108" s="24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</row>
    <row r="109" spans="1:37" ht="15.75" customHeight="1">
      <c r="A109" s="23"/>
      <c r="B109" s="24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</row>
    <row r="110" spans="1:37" ht="15.75" customHeight="1">
      <c r="A110" s="23"/>
      <c r="B110" s="24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</row>
    <row r="111" spans="1:37" ht="15.75" customHeight="1">
      <c r="A111" s="23"/>
      <c r="B111" s="24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</row>
    <row r="112" spans="1:37" ht="15.75" customHeight="1">
      <c r="A112" s="23"/>
      <c r="B112" s="24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</row>
    <row r="113" spans="1:37" ht="15.75" customHeight="1">
      <c r="A113" s="23"/>
      <c r="B113" s="24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</row>
    <row r="114" spans="1:37" ht="15.75" customHeight="1">
      <c r="A114" s="23"/>
      <c r="B114" s="24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</row>
    <row r="115" spans="1:37" ht="15.75" customHeight="1">
      <c r="A115" s="23"/>
      <c r="B115" s="24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</row>
    <row r="116" spans="1:37" ht="15.75" customHeight="1">
      <c r="A116" s="23"/>
      <c r="B116" s="24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</row>
    <row r="117" spans="1:37" ht="15.75" customHeight="1">
      <c r="A117" s="23"/>
      <c r="B117" s="24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</row>
    <row r="118" spans="1:37" ht="15.75" customHeight="1">
      <c r="A118" s="23"/>
      <c r="B118" s="24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</row>
    <row r="119" spans="1:37" ht="15.75" customHeight="1">
      <c r="A119" s="23"/>
      <c r="B119" s="24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</row>
    <row r="120" spans="1:37" ht="15.75" customHeight="1">
      <c r="A120" s="23"/>
      <c r="B120" s="24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</row>
    <row r="121" spans="1:37" ht="15.75" customHeight="1">
      <c r="A121" s="23"/>
      <c r="B121" s="24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</row>
    <row r="122" spans="1:37" ht="15.75" customHeight="1">
      <c r="A122" s="23"/>
      <c r="B122" s="24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</row>
    <row r="123" spans="1:37" ht="15.75" customHeight="1">
      <c r="A123" s="23"/>
      <c r="B123" s="24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</row>
    <row r="124" spans="1:37" ht="15.75" customHeight="1">
      <c r="A124" s="23"/>
      <c r="B124" s="24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</row>
    <row r="125" spans="1:37" ht="15.75" customHeight="1">
      <c r="A125" s="23"/>
      <c r="B125" s="24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</row>
    <row r="126" spans="1:37" ht="15.75" customHeight="1">
      <c r="A126" s="23"/>
      <c r="B126" s="24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</row>
    <row r="127" spans="1:37" ht="15.75" customHeight="1">
      <c r="A127" s="23"/>
      <c r="B127" s="24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</row>
    <row r="128" spans="1:37" ht="15.75" customHeight="1">
      <c r="A128" s="23"/>
      <c r="B128" s="24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</row>
    <row r="129" spans="1:37" ht="15.75" customHeight="1">
      <c r="A129" s="23"/>
      <c r="B129" s="24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</row>
    <row r="130" spans="1:37" ht="15.75" customHeight="1">
      <c r="A130" s="23"/>
      <c r="B130" s="24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</row>
    <row r="131" spans="1:37" ht="15.75" customHeight="1">
      <c r="A131" s="23"/>
      <c r="B131" s="24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</row>
    <row r="132" spans="1:37" ht="15.75" customHeight="1">
      <c r="A132" s="23"/>
      <c r="B132" s="24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</row>
    <row r="133" spans="1:37" ht="15.75" customHeight="1">
      <c r="A133" s="23"/>
      <c r="B133" s="24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</row>
    <row r="134" spans="1:37" ht="15.75" customHeight="1">
      <c r="A134" s="23"/>
      <c r="B134" s="24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</row>
    <row r="135" spans="1:37" ht="15.75" customHeight="1">
      <c r="A135" s="23"/>
      <c r="B135" s="24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</row>
    <row r="136" spans="1:37" ht="15.75" customHeight="1">
      <c r="A136" s="23"/>
      <c r="B136" s="24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</row>
    <row r="137" spans="1:37" ht="15.75" customHeight="1">
      <c r="A137" s="23"/>
      <c r="B137" s="24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</row>
    <row r="138" spans="1:37" ht="15.75" customHeight="1">
      <c r="A138" s="23"/>
      <c r="B138" s="24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</row>
    <row r="139" spans="1:37" ht="15.75" customHeight="1">
      <c r="A139" s="23"/>
      <c r="B139" s="24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</row>
    <row r="140" spans="1:37" ht="15.75" customHeight="1">
      <c r="A140" s="23"/>
      <c r="B140" s="24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</row>
    <row r="141" spans="1:37" ht="15.75" customHeight="1">
      <c r="A141" s="23"/>
      <c r="B141" s="24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</row>
    <row r="142" spans="1:37" ht="15.75" customHeight="1">
      <c r="A142" s="23"/>
      <c r="B142" s="24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</row>
    <row r="143" spans="1:37" ht="15.75" customHeight="1">
      <c r="A143" s="23"/>
      <c r="B143" s="24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</row>
    <row r="144" spans="1:37" ht="15.75" customHeight="1">
      <c r="A144" s="23"/>
      <c r="B144" s="24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</row>
    <row r="145" spans="1:37" ht="15.75" customHeight="1">
      <c r="A145" s="23"/>
      <c r="B145" s="24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</row>
    <row r="146" spans="1:37" ht="15.75" customHeight="1">
      <c r="A146" s="23"/>
      <c r="B146" s="24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</row>
    <row r="147" spans="1:37" ht="15.75" customHeight="1">
      <c r="A147" s="23"/>
      <c r="B147" s="24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</row>
    <row r="148" spans="1:37" ht="15.75" customHeight="1">
      <c r="A148" s="23"/>
      <c r="B148" s="24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</row>
    <row r="149" spans="1:37" ht="15.75" customHeight="1">
      <c r="A149" s="23"/>
      <c r="B149" s="24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</row>
    <row r="150" spans="1:37" ht="15.75" customHeight="1">
      <c r="A150" s="23"/>
      <c r="B150" s="24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</row>
    <row r="151" spans="1:37" ht="15.75" customHeight="1">
      <c r="A151" s="23"/>
      <c r="B151" s="24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</row>
    <row r="152" spans="1:37" ht="15.75" customHeight="1">
      <c r="A152" s="23"/>
      <c r="B152" s="24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</row>
    <row r="153" spans="1:37" ht="15.75" customHeight="1">
      <c r="A153" s="23"/>
      <c r="B153" s="24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</row>
    <row r="154" spans="1:37" ht="15.75" customHeight="1">
      <c r="A154" s="23"/>
      <c r="B154" s="24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</row>
    <row r="155" spans="1:37" ht="15.75" customHeight="1">
      <c r="A155" s="23"/>
      <c r="B155" s="24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</row>
    <row r="156" spans="1:37" ht="15.75" customHeight="1">
      <c r="A156" s="23"/>
      <c r="B156" s="24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</row>
    <row r="157" spans="1:37" ht="15.75" customHeight="1">
      <c r="A157" s="23"/>
      <c r="B157" s="24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</row>
    <row r="158" spans="1:37" ht="15.75" customHeight="1">
      <c r="A158" s="23"/>
      <c r="B158" s="24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</row>
    <row r="159" spans="1:37" ht="15.75" customHeight="1">
      <c r="A159" s="23"/>
      <c r="B159" s="24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</row>
    <row r="160" spans="1:37" ht="15.75" customHeight="1">
      <c r="A160" s="23"/>
      <c r="B160" s="24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</row>
    <row r="161" spans="1:37" ht="15.75" customHeight="1">
      <c r="A161" s="23"/>
      <c r="B161" s="24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</row>
    <row r="162" spans="1:37" ht="15.75" customHeight="1">
      <c r="A162" s="23"/>
      <c r="B162" s="24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</row>
    <row r="163" spans="1:37" ht="15.75" customHeight="1">
      <c r="A163" s="23"/>
      <c r="B163" s="24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</row>
    <row r="164" spans="1:37" ht="15.75" customHeight="1">
      <c r="A164" s="23"/>
      <c r="B164" s="24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</row>
    <row r="165" spans="1:37" ht="15.75" customHeight="1">
      <c r="A165" s="23"/>
      <c r="B165" s="24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</row>
    <row r="166" spans="1:37" ht="15.75" customHeight="1">
      <c r="A166" s="23"/>
      <c r="B166" s="24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</row>
    <row r="167" spans="1:37" ht="15.75" customHeight="1">
      <c r="A167" s="23"/>
      <c r="B167" s="24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</row>
    <row r="168" spans="1:37" ht="15.75" customHeight="1">
      <c r="A168" s="23"/>
      <c r="B168" s="24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</row>
    <row r="169" spans="1:37" ht="15.75" customHeight="1">
      <c r="A169" s="23"/>
      <c r="B169" s="24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</row>
    <row r="170" spans="1:37" ht="15.75" customHeight="1">
      <c r="A170" s="23"/>
      <c r="B170" s="24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</row>
    <row r="171" spans="1:37" ht="15.75" customHeight="1">
      <c r="A171" s="23"/>
      <c r="B171" s="24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</row>
    <row r="172" spans="1:37" ht="15.75" customHeight="1">
      <c r="A172" s="23"/>
      <c r="B172" s="24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</row>
    <row r="173" spans="1:37" ht="15.75" customHeight="1">
      <c r="A173" s="23"/>
      <c r="B173" s="24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</row>
    <row r="174" spans="1:37" ht="15.75" customHeight="1">
      <c r="A174" s="23"/>
      <c r="B174" s="24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</row>
    <row r="175" spans="1:37" ht="15.75" customHeight="1">
      <c r="A175" s="23"/>
      <c r="B175" s="24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</row>
    <row r="176" spans="1:37" ht="15.75" customHeight="1">
      <c r="A176" s="23"/>
      <c r="B176" s="24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</row>
    <row r="177" spans="1:37" ht="15.75" customHeight="1">
      <c r="A177" s="23"/>
      <c r="B177" s="24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</row>
    <row r="178" spans="1:37" ht="15.75" customHeight="1">
      <c r="A178" s="23"/>
      <c r="B178" s="24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</row>
    <row r="179" spans="1:37" ht="15.75" customHeight="1">
      <c r="A179" s="23"/>
      <c r="B179" s="24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</row>
    <row r="180" spans="1:37" ht="15.75" customHeight="1">
      <c r="A180" s="23"/>
      <c r="B180" s="24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</row>
    <row r="181" spans="1:37" ht="15.75" customHeight="1">
      <c r="A181" s="23"/>
      <c r="B181" s="24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</row>
    <row r="182" spans="1:37" ht="15.75" customHeight="1">
      <c r="A182" s="23"/>
      <c r="B182" s="24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</row>
    <row r="183" spans="1:37" ht="15.75" customHeight="1">
      <c r="A183" s="23"/>
      <c r="B183" s="24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</row>
    <row r="184" spans="1:37" ht="15.75" customHeight="1">
      <c r="A184" s="23"/>
      <c r="B184" s="24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</row>
    <row r="185" spans="1:37" ht="15.75" customHeight="1">
      <c r="A185" s="23"/>
      <c r="B185" s="24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</row>
    <row r="186" spans="1:37" ht="15.75" customHeight="1">
      <c r="A186" s="23"/>
      <c r="B186" s="24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</row>
    <row r="187" spans="1:37" ht="15.75" customHeight="1">
      <c r="A187" s="23"/>
      <c r="B187" s="24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</row>
    <row r="188" spans="1:37" ht="15.75" customHeight="1">
      <c r="A188" s="23"/>
      <c r="B188" s="24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</row>
    <row r="189" spans="1:37" ht="15.75" customHeight="1">
      <c r="A189" s="23"/>
      <c r="B189" s="24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</row>
    <row r="190" spans="1:37" ht="15.75" customHeight="1">
      <c r="A190" s="23"/>
      <c r="B190" s="24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</row>
    <row r="191" spans="1:37" ht="15.75" customHeight="1">
      <c r="A191" s="23"/>
      <c r="B191" s="24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</row>
    <row r="192" spans="1:37" ht="15.75" customHeight="1">
      <c r="A192" s="23"/>
      <c r="B192" s="24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</row>
    <row r="193" spans="1:37" ht="15.75" customHeight="1">
      <c r="A193" s="23"/>
      <c r="B193" s="24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</row>
    <row r="194" spans="1:37" ht="15.75" customHeight="1">
      <c r="A194" s="23"/>
      <c r="B194" s="24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</row>
    <row r="195" spans="1:37" ht="15.75" customHeight="1">
      <c r="A195" s="23"/>
      <c r="B195" s="24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</row>
    <row r="196" spans="1:37" ht="15.75" customHeight="1">
      <c r="A196" s="23"/>
      <c r="B196" s="24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</row>
    <row r="197" spans="1:37" ht="15.75" customHeight="1">
      <c r="A197" s="23"/>
      <c r="B197" s="24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</row>
    <row r="198" spans="1:37" ht="15.75" customHeight="1">
      <c r="A198" s="23"/>
      <c r="B198" s="24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</row>
    <row r="199" spans="1:37" ht="15.75" customHeight="1">
      <c r="A199" s="23"/>
      <c r="B199" s="24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</row>
    <row r="200" spans="1:37" ht="15.75" customHeight="1">
      <c r="A200" s="23"/>
      <c r="B200" s="24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</row>
    <row r="201" spans="1:37" ht="15.75" customHeight="1">
      <c r="A201" s="23"/>
      <c r="B201" s="24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</row>
    <row r="202" spans="1:37" ht="15.75" customHeight="1">
      <c r="A202" s="23"/>
      <c r="B202" s="24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</row>
    <row r="203" spans="1:37" ht="15.75" customHeight="1">
      <c r="A203" s="23"/>
      <c r="B203" s="24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</row>
    <row r="204" spans="1:37" ht="15.75" customHeight="1">
      <c r="A204" s="23"/>
      <c r="B204" s="24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</row>
    <row r="205" spans="1:37" ht="15.75" customHeight="1">
      <c r="A205" s="23"/>
      <c r="B205" s="24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</row>
    <row r="206" spans="1:37" ht="15.75" customHeight="1">
      <c r="A206" s="23"/>
      <c r="B206" s="24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</row>
    <row r="207" spans="1:37" ht="15.75" customHeight="1">
      <c r="A207" s="23"/>
      <c r="B207" s="24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</row>
    <row r="208" spans="1:37" ht="15.75" customHeight="1">
      <c r="A208" s="23"/>
      <c r="B208" s="24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</row>
    <row r="209" spans="1:37" ht="15.75" customHeight="1">
      <c r="A209" s="23"/>
      <c r="B209" s="24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</row>
    <row r="210" spans="1:37" ht="15.75" customHeight="1">
      <c r="A210" s="23"/>
      <c r="B210" s="24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</row>
    <row r="211" spans="1:37" ht="15.75" customHeight="1">
      <c r="A211" s="23"/>
      <c r="B211" s="24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</row>
    <row r="212" spans="1:37" ht="15.75" customHeight="1">
      <c r="A212" s="23"/>
      <c r="B212" s="24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</row>
    <row r="213" spans="1:37" ht="15.75" customHeight="1">
      <c r="A213" s="23"/>
      <c r="B213" s="24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</row>
    <row r="214" spans="1:37" ht="15.75" customHeight="1">
      <c r="A214" s="23"/>
      <c r="B214" s="24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</row>
    <row r="215" spans="1:37" ht="15.75" customHeight="1">
      <c r="A215" s="23"/>
      <c r="B215" s="24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</row>
    <row r="216" spans="1:37" ht="15.75" customHeight="1"/>
    <row r="217" spans="1:37" ht="15.75" customHeight="1"/>
    <row r="218" spans="1:37" ht="15.75" customHeight="1"/>
    <row r="219" spans="1:37" ht="15.75" customHeight="1"/>
    <row r="220" spans="1:37" ht="15.75" customHeight="1"/>
    <row r="221" spans="1:37" ht="15.75" customHeight="1"/>
    <row r="222" spans="1:37" ht="15.75" customHeight="1"/>
    <row r="223" spans="1:37" ht="15.75" customHeight="1"/>
    <row r="224" spans="1:37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</sheetData>
  <mergeCells count="21">
    <mergeCell ref="A1:Q1"/>
    <mergeCell ref="A2:Q2"/>
    <mergeCell ref="A3:Q3"/>
    <mergeCell ref="A5:A7"/>
    <mergeCell ref="B5:B7"/>
    <mergeCell ref="C5:C7"/>
    <mergeCell ref="D5:D7"/>
    <mergeCell ref="O6:Q6"/>
    <mergeCell ref="E5:L5"/>
    <mergeCell ref="M5:Q5"/>
    <mergeCell ref="M6:M7"/>
    <mergeCell ref="N6:N7"/>
    <mergeCell ref="G6:G7"/>
    <mergeCell ref="H6:H7"/>
    <mergeCell ref="I6:J6"/>
    <mergeCell ref="K6:L6"/>
    <mergeCell ref="A8:A15"/>
    <mergeCell ref="A17:A24"/>
    <mergeCell ref="A26:A33"/>
    <mergeCell ref="E6:E7"/>
    <mergeCell ref="F6:F7"/>
  </mergeCells>
  <pageMargins left="0.7" right="0.7" top="0.75" bottom="0.75" header="0" footer="0"/>
  <pageSetup paperSize="9" orientation="landscape"/>
  <headerFooter>
    <oddFooter>&amp;R&amp;P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C613"/>
  <sheetViews>
    <sheetView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4" sqref="A4"/>
    </sheetView>
  </sheetViews>
  <sheetFormatPr defaultColWidth="11.25" defaultRowHeight="15" customHeight="1"/>
  <cols>
    <col min="1" max="1" width="5.625" customWidth="1"/>
    <col min="2" max="2" width="21.5" customWidth="1"/>
    <col min="3" max="3" width="7.375" customWidth="1"/>
    <col min="4" max="4" width="6.625" customWidth="1"/>
    <col min="5" max="5" width="5.375" customWidth="1"/>
    <col min="6" max="6" width="5" customWidth="1"/>
    <col min="7" max="7" width="6.875" customWidth="1"/>
    <col min="8" max="8" width="6.125" customWidth="1"/>
    <col min="9" max="10" width="5.25" customWidth="1"/>
    <col min="11" max="11" width="6.375" customWidth="1"/>
    <col min="12" max="13" width="5.625" customWidth="1"/>
    <col min="14" max="14" width="5" customWidth="1"/>
    <col min="15" max="15" width="4.875" customWidth="1"/>
    <col min="16" max="16" width="4.75" customWidth="1"/>
    <col min="17" max="19" width="5.75" customWidth="1"/>
    <col min="20" max="21" width="5.625" customWidth="1"/>
    <col min="22" max="22" width="6.625" customWidth="1"/>
    <col min="23" max="23" width="4.875" customWidth="1"/>
    <col min="24" max="24" width="5" customWidth="1"/>
    <col min="25" max="25" width="5.75" customWidth="1"/>
    <col min="26" max="26" width="5.625" customWidth="1"/>
    <col min="27" max="27" width="4.25" customWidth="1"/>
    <col min="28" max="34" width="5" customWidth="1"/>
    <col min="35" max="35" width="4.25" customWidth="1"/>
    <col min="36" max="36" width="5.75" customWidth="1"/>
    <col min="37" max="39" width="5" customWidth="1"/>
    <col min="40" max="40" width="5.75" customWidth="1"/>
    <col min="41" max="42" width="5" customWidth="1"/>
    <col min="43" max="43" width="5.125" customWidth="1"/>
    <col min="44" max="44" width="5" customWidth="1"/>
    <col min="45" max="45" width="4.25" customWidth="1"/>
    <col min="46" max="48" width="5" customWidth="1"/>
    <col min="49" max="49" width="4.625" customWidth="1"/>
    <col min="50" max="50" width="6.375" customWidth="1"/>
    <col min="51" max="53" width="5" customWidth="1"/>
    <col min="54" max="54" width="6" customWidth="1"/>
    <col min="55" max="55" width="4.25" customWidth="1"/>
  </cols>
  <sheetData>
    <row r="1" spans="1:55" ht="17.25" customHeight="1">
      <c r="A1" s="190" t="s">
        <v>57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3"/>
      <c r="AB1" s="190" t="s">
        <v>58</v>
      </c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3"/>
      <c r="BB1" s="25"/>
      <c r="BC1" s="25"/>
    </row>
    <row r="2" spans="1:55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91" t="s">
        <v>1</v>
      </c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35"/>
      <c r="BC2" s="35"/>
    </row>
    <row r="3" spans="1:55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91" t="s">
        <v>2</v>
      </c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35"/>
      <c r="BC3" s="35"/>
    </row>
    <row r="4" spans="1:55" ht="12.75" customHeight="1">
      <c r="A4" s="3"/>
      <c r="B4" s="4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</row>
    <row r="5" spans="1:55" ht="20.25" customHeight="1">
      <c r="A5" s="176" t="s">
        <v>3</v>
      </c>
      <c r="B5" s="210" t="s">
        <v>4</v>
      </c>
      <c r="C5" s="196" t="s">
        <v>59</v>
      </c>
      <c r="D5" s="178"/>
      <c r="E5" s="178"/>
      <c r="F5" s="179"/>
      <c r="G5" s="196" t="s">
        <v>60</v>
      </c>
      <c r="H5" s="178"/>
      <c r="I5" s="178"/>
      <c r="J5" s="178"/>
      <c r="K5" s="178"/>
      <c r="L5" s="179"/>
      <c r="M5" s="197" t="s">
        <v>61</v>
      </c>
      <c r="N5" s="199" t="s">
        <v>62</v>
      </c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9"/>
      <c r="AB5" s="199" t="s">
        <v>63</v>
      </c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9"/>
      <c r="AP5" s="199" t="s">
        <v>64</v>
      </c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9"/>
    </row>
    <row r="6" spans="1:55" ht="20.25" customHeight="1">
      <c r="A6" s="166"/>
      <c r="B6" s="166"/>
      <c r="C6" s="197" t="s">
        <v>65</v>
      </c>
      <c r="D6" s="197" t="s">
        <v>66</v>
      </c>
      <c r="E6" s="198" t="s">
        <v>67</v>
      </c>
      <c r="F6" s="182"/>
      <c r="G6" s="197" t="s">
        <v>19</v>
      </c>
      <c r="H6" s="197" t="s">
        <v>66</v>
      </c>
      <c r="I6" s="197" t="s">
        <v>68</v>
      </c>
      <c r="J6" s="197" t="s">
        <v>69</v>
      </c>
      <c r="K6" s="198" t="s">
        <v>67</v>
      </c>
      <c r="L6" s="182"/>
      <c r="M6" s="166"/>
      <c r="N6" s="196" t="s">
        <v>70</v>
      </c>
      <c r="O6" s="178"/>
      <c r="P6" s="178"/>
      <c r="Q6" s="179"/>
      <c r="R6" s="196" t="s">
        <v>60</v>
      </c>
      <c r="S6" s="178"/>
      <c r="T6" s="178"/>
      <c r="U6" s="179"/>
      <c r="V6" s="168" t="s">
        <v>71</v>
      </c>
      <c r="W6" s="180" t="s">
        <v>72</v>
      </c>
      <c r="X6" s="181"/>
      <c r="Y6" s="182"/>
      <c r="Z6" s="168" t="s">
        <v>73</v>
      </c>
      <c r="AA6" s="197" t="s">
        <v>74</v>
      </c>
      <c r="AB6" s="188" t="s">
        <v>70</v>
      </c>
      <c r="AC6" s="208"/>
      <c r="AD6" s="208"/>
      <c r="AE6" s="209"/>
      <c r="AF6" s="188" t="s">
        <v>60</v>
      </c>
      <c r="AG6" s="208"/>
      <c r="AH6" s="208"/>
      <c r="AI6" s="209"/>
      <c r="AJ6" s="187" t="s">
        <v>71</v>
      </c>
      <c r="AK6" s="200" t="s">
        <v>72</v>
      </c>
      <c r="AL6" s="201"/>
      <c r="AM6" s="202"/>
      <c r="AN6" s="187" t="s">
        <v>73</v>
      </c>
      <c r="AO6" s="187" t="s">
        <v>75</v>
      </c>
      <c r="AP6" s="188" t="s">
        <v>70</v>
      </c>
      <c r="AQ6" s="208"/>
      <c r="AR6" s="208"/>
      <c r="AS6" s="209"/>
      <c r="AT6" s="188" t="s">
        <v>60</v>
      </c>
      <c r="AU6" s="208"/>
      <c r="AV6" s="208"/>
      <c r="AW6" s="209"/>
      <c r="AX6" s="187" t="s">
        <v>71</v>
      </c>
      <c r="AY6" s="200" t="s">
        <v>72</v>
      </c>
      <c r="AZ6" s="201"/>
      <c r="BA6" s="202"/>
      <c r="BB6" s="168" t="s">
        <v>73</v>
      </c>
      <c r="BC6" s="168" t="s">
        <v>76</v>
      </c>
    </row>
    <row r="7" spans="1:55" ht="20.25" customHeight="1">
      <c r="A7" s="166"/>
      <c r="B7" s="166"/>
      <c r="C7" s="166"/>
      <c r="D7" s="166"/>
      <c r="E7" s="183"/>
      <c r="F7" s="185"/>
      <c r="G7" s="166"/>
      <c r="H7" s="166"/>
      <c r="I7" s="166"/>
      <c r="J7" s="166"/>
      <c r="K7" s="183"/>
      <c r="L7" s="185"/>
      <c r="M7" s="166"/>
      <c r="N7" s="197" t="s">
        <v>65</v>
      </c>
      <c r="O7" s="197" t="s">
        <v>66</v>
      </c>
      <c r="P7" s="196" t="s">
        <v>77</v>
      </c>
      <c r="Q7" s="179"/>
      <c r="R7" s="197" t="s">
        <v>19</v>
      </c>
      <c r="S7" s="197" t="s">
        <v>66</v>
      </c>
      <c r="T7" s="196" t="s">
        <v>77</v>
      </c>
      <c r="U7" s="179"/>
      <c r="V7" s="166"/>
      <c r="W7" s="183"/>
      <c r="X7" s="184"/>
      <c r="Y7" s="185"/>
      <c r="Z7" s="166"/>
      <c r="AA7" s="166"/>
      <c r="AB7" s="187" t="s">
        <v>19</v>
      </c>
      <c r="AC7" s="187" t="s">
        <v>66</v>
      </c>
      <c r="AD7" s="188" t="s">
        <v>77</v>
      </c>
      <c r="AE7" s="209"/>
      <c r="AF7" s="187" t="s">
        <v>19</v>
      </c>
      <c r="AG7" s="187" t="s">
        <v>66</v>
      </c>
      <c r="AH7" s="188" t="s">
        <v>77</v>
      </c>
      <c r="AI7" s="209"/>
      <c r="AJ7" s="206"/>
      <c r="AK7" s="203"/>
      <c r="AL7" s="204"/>
      <c r="AM7" s="205"/>
      <c r="AN7" s="206"/>
      <c r="AO7" s="206"/>
      <c r="AP7" s="187" t="s">
        <v>19</v>
      </c>
      <c r="AQ7" s="187" t="s">
        <v>66</v>
      </c>
      <c r="AR7" s="188" t="s">
        <v>77</v>
      </c>
      <c r="AS7" s="209"/>
      <c r="AT7" s="187" t="s">
        <v>19</v>
      </c>
      <c r="AU7" s="187" t="s">
        <v>66</v>
      </c>
      <c r="AV7" s="188" t="s">
        <v>77</v>
      </c>
      <c r="AW7" s="209"/>
      <c r="AX7" s="206"/>
      <c r="AY7" s="203"/>
      <c r="AZ7" s="204"/>
      <c r="BA7" s="205"/>
      <c r="BB7" s="166"/>
      <c r="BC7" s="166"/>
    </row>
    <row r="8" spans="1:55" ht="45.75" customHeight="1">
      <c r="A8" s="167"/>
      <c r="B8" s="167"/>
      <c r="C8" s="167"/>
      <c r="D8" s="167"/>
      <c r="E8" s="38" t="s">
        <v>19</v>
      </c>
      <c r="F8" s="38" t="s">
        <v>66</v>
      </c>
      <c r="G8" s="167"/>
      <c r="H8" s="167"/>
      <c r="I8" s="167"/>
      <c r="J8" s="167"/>
      <c r="K8" s="38" t="s">
        <v>19</v>
      </c>
      <c r="L8" s="38" t="s">
        <v>66</v>
      </c>
      <c r="M8" s="167"/>
      <c r="N8" s="167"/>
      <c r="O8" s="167"/>
      <c r="P8" s="38" t="s">
        <v>19</v>
      </c>
      <c r="Q8" s="38" t="s">
        <v>66</v>
      </c>
      <c r="R8" s="167"/>
      <c r="S8" s="167"/>
      <c r="T8" s="38" t="s">
        <v>19</v>
      </c>
      <c r="U8" s="38" t="s">
        <v>66</v>
      </c>
      <c r="V8" s="167"/>
      <c r="W8" s="12" t="s">
        <v>15</v>
      </c>
      <c r="X8" s="12" t="s">
        <v>78</v>
      </c>
      <c r="Y8" s="12" t="s">
        <v>79</v>
      </c>
      <c r="Z8" s="167"/>
      <c r="AA8" s="167"/>
      <c r="AB8" s="207"/>
      <c r="AC8" s="207"/>
      <c r="AD8" s="27" t="s">
        <v>19</v>
      </c>
      <c r="AE8" s="96" t="s">
        <v>66</v>
      </c>
      <c r="AF8" s="207"/>
      <c r="AG8" s="207"/>
      <c r="AH8" s="27" t="s">
        <v>19</v>
      </c>
      <c r="AI8" s="96" t="s">
        <v>66</v>
      </c>
      <c r="AJ8" s="207"/>
      <c r="AK8" s="27" t="s">
        <v>15</v>
      </c>
      <c r="AL8" s="27" t="s">
        <v>78</v>
      </c>
      <c r="AM8" s="27" t="s">
        <v>79</v>
      </c>
      <c r="AN8" s="207"/>
      <c r="AO8" s="207"/>
      <c r="AP8" s="207"/>
      <c r="AQ8" s="207"/>
      <c r="AR8" s="27" t="s">
        <v>19</v>
      </c>
      <c r="AS8" s="96" t="s">
        <v>66</v>
      </c>
      <c r="AT8" s="207"/>
      <c r="AU8" s="207"/>
      <c r="AV8" s="27" t="s">
        <v>19</v>
      </c>
      <c r="AW8" s="96" t="s">
        <v>66</v>
      </c>
      <c r="AX8" s="207"/>
      <c r="AY8" s="27" t="s">
        <v>15</v>
      </c>
      <c r="AZ8" s="27" t="s">
        <v>78</v>
      </c>
      <c r="BA8" s="27" t="s">
        <v>79</v>
      </c>
      <c r="BB8" s="167"/>
      <c r="BC8" s="167"/>
    </row>
    <row r="9" spans="1:55" ht="15" customHeight="1">
      <c r="A9" s="162" t="s">
        <v>272</v>
      </c>
      <c r="B9" s="16" t="s">
        <v>32</v>
      </c>
      <c r="C9" s="28">
        <f t="shared" ref="C9:H9" si="0">N9+AB9+AP9</f>
        <v>325</v>
      </c>
      <c r="D9" s="33">
        <f t="shared" si="0"/>
        <v>159</v>
      </c>
      <c r="E9" s="33">
        <f t="shared" si="0"/>
        <v>0</v>
      </c>
      <c r="F9" s="33">
        <f t="shared" si="0"/>
        <v>0</v>
      </c>
      <c r="G9" s="28">
        <f t="shared" si="0"/>
        <v>31</v>
      </c>
      <c r="H9" s="28">
        <f t="shared" si="0"/>
        <v>17</v>
      </c>
      <c r="I9" s="39">
        <v>1</v>
      </c>
      <c r="J9" s="40"/>
      <c r="K9" s="28">
        <f t="shared" ref="K9:L16" si="1">T9+AH9+AV9</f>
        <v>0</v>
      </c>
      <c r="L9" s="28">
        <f t="shared" si="1"/>
        <v>0</v>
      </c>
      <c r="M9" s="39">
        <f>(AJ17+AK17+4+AX17+AY17+28)/C9*100</f>
        <v>35.692307692307693</v>
      </c>
      <c r="N9" s="39">
        <v>46</v>
      </c>
      <c r="O9" s="39">
        <v>28</v>
      </c>
      <c r="P9" s="39">
        <v>0</v>
      </c>
      <c r="Q9" s="39">
        <v>0</v>
      </c>
      <c r="R9" s="28">
        <f t="shared" ref="R9:R16" si="2">V9+Z9</f>
        <v>0</v>
      </c>
      <c r="S9" s="39">
        <v>0</v>
      </c>
      <c r="T9" s="39">
        <v>0</v>
      </c>
      <c r="U9" s="39">
        <v>0</v>
      </c>
      <c r="V9" s="39">
        <v>0</v>
      </c>
      <c r="W9" s="28">
        <f t="shared" ref="W9:W16" si="3">X9+Y9</f>
        <v>0</v>
      </c>
      <c r="X9" s="39">
        <v>0</v>
      </c>
      <c r="Y9" s="39">
        <v>0</v>
      </c>
      <c r="Z9" s="39">
        <v>0</v>
      </c>
      <c r="AA9" s="39">
        <v>0</v>
      </c>
      <c r="AB9" s="39">
        <v>131</v>
      </c>
      <c r="AC9" s="39">
        <v>64</v>
      </c>
      <c r="AD9" s="41">
        <v>0</v>
      </c>
      <c r="AE9" s="41">
        <v>0</v>
      </c>
      <c r="AF9" s="28">
        <f>AJ9+AN9</f>
        <v>1</v>
      </c>
      <c r="AG9" s="39">
        <v>1</v>
      </c>
      <c r="AH9" s="40"/>
      <c r="AI9" s="40"/>
      <c r="AJ9" s="39">
        <v>1</v>
      </c>
      <c r="AK9" s="33">
        <f t="shared" ref="AK9:AK16" si="4">AL9+AM9</f>
        <v>0</v>
      </c>
      <c r="AL9" s="40"/>
      <c r="AM9" s="40"/>
      <c r="AN9" s="40"/>
      <c r="AO9" s="39">
        <f>(AJ9+AK9)/AB9*100</f>
        <v>0.76335877862595414</v>
      </c>
      <c r="AP9" s="39">
        <v>148</v>
      </c>
      <c r="AQ9" s="39">
        <v>67</v>
      </c>
      <c r="AR9" s="40"/>
      <c r="AS9" s="40"/>
      <c r="AT9" s="28">
        <f t="shared" ref="AT9:AT16" si="5">AX9+BB9</f>
        <v>30</v>
      </c>
      <c r="AU9" s="42">
        <v>16</v>
      </c>
      <c r="AV9" s="43"/>
      <c r="AW9" s="43"/>
      <c r="AX9" s="42">
        <v>23</v>
      </c>
      <c r="AY9" s="28">
        <f t="shared" ref="AY9:AY16" si="6">AZ9+BA9</f>
        <v>26</v>
      </c>
      <c r="AZ9" s="41">
        <v>26</v>
      </c>
      <c r="BA9" s="40"/>
      <c r="BB9" s="41">
        <v>7</v>
      </c>
      <c r="BC9" s="39">
        <f>(AX9+AY9)/AP9*100</f>
        <v>33.108108108108105</v>
      </c>
    </row>
    <row r="10" spans="1:55" ht="15" customHeight="1">
      <c r="A10" s="163"/>
      <c r="B10" s="18" t="s">
        <v>33</v>
      </c>
      <c r="C10" s="28">
        <f t="shared" ref="C10:H10" si="7">N10+AB10+AP10</f>
        <v>0</v>
      </c>
      <c r="D10" s="33">
        <f t="shared" si="7"/>
        <v>0</v>
      </c>
      <c r="E10" s="33">
        <f t="shared" si="7"/>
        <v>0</v>
      </c>
      <c r="F10" s="33">
        <f t="shared" si="7"/>
        <v>0</v>
      </c>
      <c r="G10" s="28">
        <f t="shared" si="7"/>
        <v>14</v>
      </c>
      <c r="H10" s="28">
        <f t="shared" si="7"/>
        <v>11</v>
      </c>
      <c r="I10" s="39">
        <v>2</v>
      </c>
      <c r="J10" s="40"/>
      <c r="K10" s="28">
        <f t="shared" si="1"/>
        <v>0</v>
      </c>
      <c r="L10" s="28">
        <f t="shared" si="1"/>
        <v>0</v>
      </c>
      <c r="M10" s="40"/>
      <c r="N10" s="40"/>
      <c r="O10" s="40"/>
      <c r="P10" s="40"/>
      <c r="Q10" s="40"/>
      <c r="R10" s="28">
        <f t="shared" si="2"/>
        <v>0</v>
      </c>
      <c r="S10" s="40"/>
      <c r="T10" s="40"/>
      <c r="U10" s="40"/>
      <c r="V10" s="40"/>
      <c r="W10" s="28">
        <f t="shared" si="3"/>
        <v>0</v>
      </c>
      <c r="X10" s="40"/>
      <c r="Y10" s="40"/>
      <c r="Z10" s="40"/>
      <c r="AA10" s="40"/>
      <c r="AB10" s="40"/>
      <c r="AC10" s="40"/>
      <c r="AD10" s="40"/>
      <c r="AE10" s="40"/>
      <c r="AF10" s="28">
        <f>AJ10+AN10</f>
        <v>2</v>
      </c>
      <c r="AG10" s="39">
        <v>1</v>
      </c>
      <c r="AH10" s="40"/>
      <c r="AI10" s="40"/>
      <c r="AJ10" s="40"/>
      <c r="AK10" s="33">
        <f t="shared" si="4"/>
        <v>0</v>
      </c>
      <c r="AL10" s="40"/>
      <c r="AM10" s="40"/>
      <c r="AN10" s="41">
        <v>2</v>
      </c>
      <c r="AO10" s="40"/>
      <c r="AP10" s="40"/>
      <c r="AQ10" s="40"/>
      <c r="AR10" s="40"/>
      <c r="AS10" s="40"/>
      <c r="AT10" s="28">
        <f t="shared" si="5"/>
        <v>12</v>
      </c>
      <c r="AU10" s="42">
        <v>10</v>
      </c>
      <c r="AV10" s="43"/>
      <c r="AW10" s="43"/>
      <c r="AX10" s="42">
        <v>8</v>
      </c>
      <c r="AY10" s="28">
        <f t="shared" si="6"/>
        <v>0</v>
      </c>
      <c r="AZ10" s="40"/>
      <c r="BA10" s="40"/>
      <c r="BB10" s="39">
        <v>4</v>
      </c>
      <c r="BC10" s="40">
        <f>(AX10+AY10)/AP9*100</f>
        <v>5.4054054054054053</v>
      </c>
    </row>
    <row r="11" spans="1:55" ht="15" customHeight="1">
      <c r="A11" s="163"/>
      <c r="B11" s="18" t="s">
        <v>34</v>
      </c>
      <c r="C11" s="28">
        <f t="shared" ref="C11:H11" si="8">N11+AB11+AP11</f>
        <v>0</v>
      </c>
      <c r="D11" s="33">
        <f t="shared" si="8"/>
        <v>0</v>
      </c>
      <c r="E11" s="33">
        <f t="shared" si="8"/>
        <v>0</v>
      </c>
      <c r="F11" s="33">
        <f t="shared" si="8"/>
        <v>0</v>
      </c>
      <c r="G11" s="28">
        <f t="shared" si="8"/>
        <v>0</v>
      </c>
      <c r="H11" s="28">
        <f t="shared" si="8"/>
        <v>0</v>
      </c>
      <c r="I11" s="40"/>
      <c r="J11" s="40"/>
      <c r="K11" s="28">
        <f t="shared" si="1"/>
        <v>0</v>
      </c>
      <c r="L11" s="28">
        <f t="shared" si="1"/>
        <v>0</v>
      </c>
      <c r="M11" s="40"/>
      <c r="N11" s="40"/>
      <c r="O11" s="40"/>
      <c r="P11" s="40"/>
      <c r="Q11" s="40"/>
      <c r="R11" s="28">
        <f t="shared" si="2"/>
        <v>0</v>
      </c>
      <c r="S11" s="40"/>
      <c r="T11" s="40"/>
      <c r="U11" s="40"/>
      <c r="V11" s="40"/>
      <c r="W11" s="28">
        <f t="shared" si="3"/>
        <v>0</v>
      </c>
      <c r="X11" s="40"/>
      <c r="Y11" s="40"/>
      <c r="Z11" s="40"/>
      <c r="AA11" s="40"/>
      <c r="AB11" s="40"/>
      <c r="AC11" s="40"/>
      <c r="AD11" s="40"/>
      <c r="AE11" s="40"/>
      <c r="AF11" s="28">
        <f>AJ11+AN11</f>
        <v>0</v>
      </c>
      <c r="AG11" s="40"/>
      <c r="AH11" s="40"/>
      <c r="AI11" s="40"/>
      <c r="AJ11" s="40"/>
      <c r="AK11" s="33">
        <f t="shared" si="4"/>
        <v>0</v>
      </c>
      <c r="AL11" s="40"/>
      <c r="AM11" s="40"/>
      <c r="AN11" s="40"/>
      <c r="AO11" s="40"/>
      <c r="AP11" s="40"/>
      <c r="AQ11" s="40"/>
      <c r="AR11" s="40"/>
      <c r="AS11" s="40"/>
      <c r="AT11" s="28">
        <f t="shared" si="5"/>
        <v>0</v>
      </c>
      <c r="AU11" s="43"/>
      <c r="AV11" s="43"/>
      <c r="AW11" s="43"/>
      <c r="AX11" s="43"/>
      <c r="AY11" s="28">
        <f t="shared" si="6"/>
        <v>0</v>
      </c>
      <c r="AZ11" s="40"/>
      <c r="BA11" s="40"/>
      <c r="BB11" s="40"/>
      <c r="BC11" s="40"/>
    </row>
    <row r="12" spans="1:55" ht="15" customHeight="1">
      <c r="A12" s="163"/>
      <c r="B12" s="18" t="s">
        <v>35</v>
      </c>
      <c r="C12" s="28">
        <f t="shared" ref="C12:H12" si="9">N12+AB12+AP12</f>
        <v>0</v>
      </c>
      <c r="D12" s="33">
        <f t="shared" si="9"/>
        <v>0</v>
      </c>
      <c r="E12" s="33">
        <f t="shared" si="9"/>
        <v>0</v>
      </c>
      <c r="F12" s="33">
        <f t="shared" si="9"/>
        <v>0</v>
      </c>
      <c r="G12" s="28">
        <f t="shared" si="9"/>
        <v>7</v>
      </c>
      <c r="H12" s="28">
        <f t="shared" si="9"/>
        <v>3</v>
      </c>
      <c r="I12" s="39">
        <v>1</v>
      </c>
      <c r="J12" s="40"/>
      <c r="K12" s="28">
        <f t="shared" si="1"/>
        <v>0</v>
      </c>
      <c r="L12" s="28">
        <f t="shared" si="1"/>
        <v>0</v>
      </c>
      <c r="M12" s="40"/>
      <c r="N12" s="40"/>
      <c r="O12" s="40"/>
      <c r="P12" s="40"/>
      <c r="Q12" s="40"/>
      <c r="R12" s="28">
        <f t="shared" si="2"/>
        <v>0</v>
      </c>
      <c r="S12" s="40"/>
      <c r="T12" s="40"/>
      <c r="U12" s="40"/>
      <c r="V12" s="40"/>
      <c r="W12" s="28">
        <f t="shared" si="3"/>
        <v>0</v>
      </c>
      <c r="X12" s="40"/>
      <c r="Y12" s="40"/>
      <c r="Z12" s="40"/>
      <c r="AA12" s="40"/>
      <c r="AB12" s="40"/>
      <c r="AC12" s="40"/>
      <c r="AD12" s="40"/>
      <c r="AE12" s="40"/>
      <c r="AF12" s="28">
        <f>AJ12+AN12</f>
        <v>1</v>
      </c>
      <c r="AG12" s="39">
        <v>1</v>
      </c>
      <c r="AH12" s="40"/>
      <c r="AI12" s="39">
        <v>0</v>
      </c>
      <c r="AJ12" s="39"/>
      <c r="AK12" s="33">
        <f t="shared" si="4"/>
        <v>0</v>
      </c>
      <c r="AL12" s="40"/>
      <c r="AM12" s="40"/>
      <c r="AN12" s="41">
        <v>1</v>
      </c>
      <c r="AO12" s="40"/>
      <c r="AP12" s="40"/>
      <c r="AQ12" s="40"/>
      <c r="AR12" s="40"/>
      <c r="AS12" s="40"/>
      <c r="AT12" s="28">
        <f t="shared" si="5"/>
        <v>6</v>
      </c>
      <c r="AU12" s="42">
        <v>2</v>
      </c>
      <c r="AV12" s="43"/>
      <c r="AW12" s="43"/>
      <c r="AX12" s="42">
        <v>1</v>
      </c>
      <c r="AY12" s="28">
        <f t="shared" si="6"/>
        <v>0</v>
      </c>
      <c r="AZ12" s="40"/>
      <c r="BA12" s="40"/>
      <c r="BB12" s="39">
        <v>5</v>
      </c>
      <c r="BC12" s="40">
        <f>(AX12+AY12)/AP9*100</f>
        <v>0.67567567567567566</v>
      </c>
    </row>
    <row r="13" spans="1:55" ht="15" customHeight="1">
      <c r="A13" s="163"/>
      <c r="B13" s="18" t="s">
        <v>36</v>
      </c>
      <c r="C13" s="28">
        <f t="shared" ref="C13:H13" si="10">N13+AB13+AP13</f>
        <v>0</v>
      </c>
      <c r="D13" s="33">
        <f t="shared" si="10"/>
        <v>0</v>
      </c>
      <c r="E13" s="33">
        <f t="shared" si="10"/>
        <v>0</v>
      </c>
      <c r="F13" s="33">
        <f t="shared" si="10"/>
        <v>0</v>
      </c>
      <c r="G13" s="28">
        <f t="shared" si="10"/>
        <v>14.763358778625953</v>
      </c>
      <c r="H13" s="28">
        <f t="shared" si="10"/>
        <v>7</v>
      </c>
      <c r="I13" s="40"/>
      <c r="J13" s="40"/>
      <c r="K13" s="28">
        <f t="shared" si="1"/>
        <v>0</v>
      </c>
      <c r="L13" s="28">
        <f t="shared" si="1"/>
        <v>0</v>
      </c>
      <c r="M13" s="40"/>
      <c r="N13" s="40"/>
      <c r="O13" s="40"/>
      <c r="P13" s="40"/>
      <c r="Q13" s="40"/>
      <c r="R13" s="28">
        <f t="shared" si="2"/>
        <v>0</v>
      </c>
      <c r="S13" s="40"/>
      <c r="T13" s="40"/>
      <c r="U13" s="40"/>
      <c r="V13" s="40"/>
      <c r="W13" s="28">
        <f t="shared" si="3"/>
        <v>0</v>
      </c>
      <c r="X13" s="40"/>
      <c r="Y13" s="40"/>
      <c r="Z13" s="40"/>
      <c r="AA13" s="40"/>
      <c r="AB13" s="40"/>
      <c r="AC13" s="40"/>
      <c r="AD13" s="40"/>
      <c r="AE13" s="40"/>
      <c r="AF13" s="28">
        <f>AJ13+AO13</f>
        <v>1.7633587786259541</v>
      </c>
      <c r="AG13" s="40"/>
      <c r="AH13" s="40"/>
      <c r="AI13" s="40"/>
      <c r="AJ13" s="39">
        <v>1</v>
      </c>
      <c r="AK13" s="33">
        <f t="shared" si="4"/>
        <v>0</v>
      </c>
      <c r="AL13" s="40"/>
      <c r="AM13" s="40"/>
      <c r="AN13" s="40"/>
      <c r="AO13" s="40">
        <f>(AJ13+AK13)/AB9*100</f>
        <v>0.76335877862595414</v>
      </c>
      <c r="AP13" s="40"/>
      <c r="AQ13" s="40"/>
      <c r="AR13" s="40"/>
      <c r="AS13" s="40"/>
      <c r="AT13" s="28">
        <f t="shared" si="5"/>
        <v>13</v>
      </c>
      <c r="AU13" s="42">
        <v>7</v>
      </c>
      <c r="AV13" s="43"/>
      <c r="AW13" s="43"/>
      <c r="AX13" s="42">
        <v>4</v>
      </c>
      <c r="AY13" s="28">
        <f t="shared" si="6"/>
        <v>0</v>
      </c>
      <c r="AZ13" s="40"/>
      <c r="BA13" s="40"/>
      <c r="BB13" s="39">
        <v>9</v>
      </c>
      <c r="BC13" s="40">
        <f>(AX13+AY13)/AP9*100</f>
        <v>2.7027027027027026</v>
      </c>
    </row>
    <row r="14" spans="1:55" ht="15" customHeight="1">
      <c r="A14" s="163"/>
      <c r="B14" s="18" t="s">
        <v>37</v>
      </c>
      <c r="C14" s="28">
        <f t="shared" ref="C14:H14" si="11">N14+AB14+AP14</f>
        <v>0</v>
      </c>
      <c r="D14" s="33">
        <f t="shared" si="11"/>
        <v>0</v>
      </c>
      <c r="E14" s="33">
        <f t="shared" si="11"/>
        <v>0</v>
      </c>
      <c r="F14" s="33">
        <f t="shared" si="11"/>
        <v>0</v>
      </c>
      <c r="G14" s="28">
        <f t="shared" si="11"/>
        <v>0</v>
      </c>
      <c r="H14" s="28">
        <f t="shared" si="11"/>
        <v>0</v>
      </c>
      <c r="I14" s="40"/>
      <c r="J14" s="40"/>
      <c r="K14" s="28">
        <f t="shared" si="1"/>
        <v>0</v>
      </c>
      <c r="L14" s="28">
        <f t="shared" si="1"/>
        <v>0</v>
      </c>
      <c r="M14" s="40"/>
      <c r="N14" s="40"/>
      <c r="O14" s="40"/>
      <c r="P14" s="40"/>
      <c r="Q14" s="40"/>
      <c r="R14" s="28">
        <f t="shared" si="2"/>
        <v>0</v>
      </c>
      <c r="S14" s="40"/>
      <c r="T14" s="40"/>
      <c r="U14" s="40"/>
      <c r="V14" s="40"/>
      <c r="W14" s="28">
        <f t="shared" si="3"/>
        <v>0</v>
      </c>
      <c r="X14" s="40"/>
      <c r="Y14" s="40"/>
      <c r="Z14" s="40"/>
      <c r="AA14" s="40"/>
      <c r="AB14" s="40"/>
      <c r="AC14" s="40"/>
      <c r="AD14" s="40"/>
      <c r="AE14" s="40"/>
      <c r="AF14" s="28">
        <f>AJ14+AN14</f>
        <v>0</v>
      </c>
      <c r="AG14" s="40"/>
      <c r="AH14" s="40"/>
      <c r="AI14" s="40"/>
      <c r="AJ14" s="40"/>
      <c r="AK14" s="33">
        <f t="shared" si="4"/>
        <v>0</v>
      </c>
      <c r="AL14" s="40"/>
      <c r="AM14" s="40"/>
      <c r="AN14" s="40"/>
      <c r="AO14" s="40"/>
      <c r="AP14" s="40"/>
      <c r="AQ14" s="40"/>
      <c r="AR14" s="40"/>
      <c r="AS14" s="40"/>
      <c r="AT14" s="28">
        <f t="shared" si="5"/>
        <v>0</v>
      </c>
      <c r="AU14" s="43"/>
      <c r="AV14" s="43"/>
      <c r="AW14" s="43"/>
      <c r="AX14" s="43"/>
      <c r="AY14" s="28">
        <f t="shared" si="6"/>
        <v>0</v>
      </c>
      <c r="AZ14" s="40"/>
      <c r="BA14" s="40"/>
      <c r="BB14" s="40"/>
      <c r="BC14" s="40"/>
    </row>
    <row r="15" spans="1:55" ht="15" customHeight="1">
      <c r="A15" s="163"/>
      <c r="B15" s="18" t="s">
        <v>38</v>
      </c>
      <c r="C15" s="28">
        <f t="shared" ref="C15:H15" si="12">N15+AB15+AP15</f>
        <v>0</v>
      </c>
      <c r="D15" s="33">
        <f t="shared" si="12"/>
        <v>0</v>
      </c>
      <c r="E15" s="33">
        <f t="shared" si="12"/>
        <v>0</v>
      </c>
      <c r="F15" s="33">
        <f t="shared" si="12"/>
        <v>0</v>
      </c>
      <c r="G15" s="28">
        <f t="shared" si="12"/>
        <v>23</v>
      </c>
      <c r="H15" s="28">
        <f t="shared" si="12"/>
        <v>11</v>
      </c>
      <c r="I15" s="39">
        <v>3</v>
      </c>
      <c r="J15" s="40"/>
      <c r="K15" s="28">
        <f t="shared" si="1"/>
        <v>0</v>
      </c>
      <c r="L15" s="28">
        <f t="shared" si="1"/>
        <v>0</v>
      </c>
      <c r="M15" s="40"/>
      <c r="N15" s="40"/>
      <c r="O15" s="40"/>
      <c r="P15" s="40"/>
      <c r="Q15" s="40"/>
      <c r="R15" s="28">
        <f t="shared" si="2"/>
        <v>0</v>
      </c>
      <c r="S15" s="40"/>
      <c r="T15" s="40"/>
      <c r="U15" s="40"/>
      <c r="V15" s="40"/>
      <c r="W15" s="28">
        <f t="shared" si="3"/>
        <v>0</v>
      </c>
      <c r="X15" s="40"/>
      <c r="Y15" s="40"/>
      <c r="Z15" s="40"/>
      <c r="AA15" s="40"/>
      <c r="AB15" s="40"/>
      <c r="AC15" s="40"/>
      <c r="AD15" s="40"/>
      <c r="AE15" s="40"/>
      <c r="AF15" s="28">
        <f>AJ15+AN15</f>
        <v>4</v>
      </c>
      <c r="AG15" s="39">
        <v>1</v>
      </c>
      <c r="AH15" s="40"/>
      <c r="AI15" s="40"/>
      <c r="AJ15" s="39">
        <v>4</v>
      </c>
      <c r="AK15" s="33">
        <f t="shared" si="4"/>
        <v>0</v>
      </c>
      <c r="AL15" s="40"/>
      <c r="AM15" s="40"/>
      <c r="AN15" s="40"/>
      <c r="AO15" s="40">
        <f>(AJ15+AK15)/AB9*100</f>
        <v>3.0534351145038165</v>
      </c>
      <c r="AP15" s="40"/>
      <c r="AQ15" s="40"/>
      <c r="AR15" s="40"/>
      <c r="AS15" s="40"/>
      <c r="AT15" s="28">
        <f t="shared" si="5"/>
        <v>19</v>
      </c>
      <c r="AU15" s="42">
        <v>10</v>
      </c>
      <c r="AV15" s="43"/>
      <c r="AW15" s="43"/>
      <c r="AX15" s="42">
        <v>10</v>
      </c>
      <c r="AY15" s="28">
        <f t="shared" si="6"/>
        <v>0</v>
      </c>
      <c r="AZ15" s="40"/>
      <c r="BA15" s="40"/>
      <c r="BB15" s="41">
        <v>9</v>
      </c>
      <c r="BC15" s="40">
        <f>(AX15+AY15)/AP9*100</f>
        <v>6.756756756756757</v>
      </c>
    </row>
    <row r="16" spans="1:55" ht="15" customHeight="1">
      <c r="A16" s="164"/>
      <c r="B16" s="19" t="s">
        <v>39</v>
      </c>
      <c r="C16" s="28">
        <f t="shared" ref="C16:H16" si="13">N16+AB16+AP16</f>
        <v>0</v>
      </c>
      <c r="D16" s="33">
        <f t="shared" si="13"/>
        <v>0</v>
      </c>
      <c r="E16" s="33">
        <f t="shared" si="13"/>
        <v>0</v>
      </c>
      <c r="F16" s="33">
        <f t="shared" si="13"/>
        <v>0</v>
      </c>
      <c r="G16" s="28">
        <f t="shared" si="13"/>
        <v>8</v>
      </c>
      <c r="H16" s="28">
        <f t="shared" si="13"/>
        <v>5</v>
      </c>
      <c r="I16" s="39">
        <v>1</v>
      </c>
      <c r="J16" s="40"/>
      <c r="K16" s="28">
        <f t="shared" si="1"/>
        <v>0</v>
      </c>
      <c r="L16" s="28">
        <f t="shared" si="1"/>
        <v>0</v>
      </c>
      <c r="M16" s="40"/>
      <c r="N16" s="40"/>
      <c r="O16" s="40"/>
      <c r="P16" s="40"/>
      <c r="Q16" s="40"/>
      <c r="R16" s="28">
        <f t="shared" si="2"/>
        <v>0</v>
      </c>
      <c r="S16" s="40"/>
      <c r="T16" s="40"/>
      <c r="U16" s="40"/>
      <c r="V16" s="40"/>
      <c r="W16" s="28">
        <f t="shared" si="3"/>
        <v>0</v>
      </c>
      <c r="X16" s="40"/>
      <c r="Y16" s="40"/>
      <c r="Z16" s="40"/>
      <c r="AA16" s="40"/>
      <c r="AB16" s="40"/>
      <c r="AC16" s="40"/>
      <c r="AD16" s="40"/>
      <c r="AE16" s="40"/>
      <c r="AF16" s="28">
        <f>AJ16+AN16</f>
        <v>3</v>
      </c>
      <c r="AG16" s="39">
        <v>3</v>
      </c>
      <c r="AH16" s="40"/>
      <c r="AI16" s="40"/>
      <c r="AJ16" s="72">
        <v>1</v>
      </c>
      <c r="AK16" s="33">
        <f t="shared" si="4"/>
        <v>1</v>
      </c>
      <c r="AL16" s="39">
        <v>1</v>
      </c>
      <c r="AM16" s="40"/>
      <c r="AN16" s="39">
        <v>2</v>
      </c>
      <c r="AO16" s="40">
        <f>(AJ16+AK16)/AB9*100</f>
        <v>1.5267175572519083</v>
      </c>
      <c r="AP16" s="40"/>
      <c r="AQ16" s="40"/>
      <c r="AR16" s="40"/>
      <c r="AS16" s="40"/>
      <c r="AT16" s="28">
        <f t="shared" si="5"/>
        <v>5</v>
      </c>
      <c r="AU16" s="42">
        <v>2</v>
      </c>
      <c r="AV16" s="43"/>
      <c r="AW16" s="43"/>
      <c r="AX16" s="42">
        <v>4</v>
      </c>
      <c r="AY16" s="28">
        <f t="shared" si="6"/>
        <v>0</v>
      </c>
      <c r="AZ16" s="40"/>
      <c r="BA16" s="40"/>
      <c r="BB16" s="39">
        <v>1</v>
      </c>
      <c r="BC16" s="40">
        <f>(AX16+AY16)/AP9*100</f>
        <v>2.7027027027027026</v>
      </c>
    </row>
    <row r="17" spans="1:55" ht="15.75" hidden="1" customHeight="1">
      <c r="C17" s="70">
        <f t="shared" ref="C17:AW17" si="14">SUM(C9:C16)</f>
        <v>325</v>
      </c>
      <c r="D17" s="70">
        <f t="shared" si="14"/>
        <v>159</v>
      </c>
      <c r="E17" s="70">
        <f t="shared" si="14"/>
        <v>0</v>
      </c>
      <c r="F17" s="70">
        <f t="shared" si="14"/>
        <v>0</v>
      </c>
      <c r="G17" s="70">
        <f t="shared" si="14"/>
        <v>97.763358778625957</v>
      </c>
      <c r="H17" s="70">
        <f t="shared" si="14"/>
        <v>54</v>
      </c>
      <c r="I17" s="70">
        <f t="shared" si="14"/>
        <v>8</v>
      </c>
      <c r="J17" s="70">
        <f t="shared" si="14"/>
        <v>0</v>
      </c>
      <c r="K17" s="70">
        <f t="shared" si="14"/>
        <v>0</v>
      </c>
      <c r="L17" s="70">
        <f t="shared" si="14"/>
        <v>0</v>
      </c>
      <c r="M17" s="70">
        <f t="shared" si="14"/>
        <v>35.692307692307693</v>
      </c>
      <c r="N17" s="70">
        <f t="shared" si="14"/>
        <v>46</v>
      </c>
      <c r="O17" s="70">
        <f t="shared" si="14"/>
        <v>28</v>
      </c>
      <c r="P17" s="70">
        <f t="shared" si="14"/>
        <v>0</v>
      </c>
      <c r="Q17" s="70">
        <f t="shared" si="14"/>
        <v>0</v>
      </c>
      <c r="R17" s="70">
        <f t="shared" si="14"/>
        <v>0</v>
      </c>
      <c r="S17" s="70">
        <f t="shared" si="14"/>
        <v>0</v>
      </c>
      <c r="T17" s="70">
        <f t="shared" si="14"/>
        <v>0</v>
      </c>
      <c r="U17" s="70">
        <f t="shared" si="14"/>
        <v>0</v>
      </c>
      <c r="V17" s="70">
        <f t="shared" si="14"/>
        <v>0</v>
      </c>
      <c r="W17" s="70">
        <f t="shared" si="14"/>
        <v>0</v>
      </c>
      <c r="X17" s="70">
        <f t="shared" si="14"/>
        <v>0</v>
      </c>
      <c r="Y17" s="70">
        <f t="shared" si="14"/>
        <v>0</v>
      </c>
      <c r="Z17" s="70">
        <f t="shared" si="14"/>
        <v>0</v>
      </c>
      <c r="AA17" s="70">
        <f t="shared" si="14"/>
        <v>0</v>
      </c>
      <c r="AB17" s="70">
        <f t="shared" si="14"/>
        <v>131</v>
      </c>
      <c r="AC17" s="70">
        <f t="shared" si="14"/>
        <v>64</v>
      </c>
      <c r="AD17" s="70">
        <f t="shared" si="14"/>
        <v>0</v>
      </c>
      <c r="AE17" s="70">
        <f t="shared" si="14"/>
        <v>0</v>
      </c>
      <c r="AF17" s="70">
        <f t="shared" si="14"/>
        <v>12.763358778625953</v>
      </c>
      <c r="AG17" s="70">
        <f t="shared" si="14"/>
        <v>7</v>
      </c>
      <c r="AH17" s="70">
        <f t="shared" si="14"/>
        <v>0</v>
      </c>
      <c r="AI17" s="70">
        <f t="shared" si="14"/>
        <v>0</v>
      </c>
      <c r="AJ17" s="70">
        <f t="shared" si="14"/>
        <v>7</v>
      </c>
      <c r="AK17" s="70">
        <f t="shared" si="14"/>
        <v>1</v>
      </c>
      <c r="AL17" s="70">
        <f t="shared" si="14"/>
        <v>1</v>
      </c>
      <c r="AM17" s="70">
        <f t="shared" si="14"/>
        <v>0</v>
      </c>
      <c r="AN17" s="70">
        <f t="shared" si="14"/>
        <v>5</v>
      </c>
      <c r="AO17" s="70">
        <f t="shared" si="14"/>
        <v>6.1068702290076331</v>
      </c>
      <c r="AP17" s="70">
        <f t="shared" si="14"/>
        <v>148</v>
      </c>
      <c r="AQ17" s="70">
        <f t="shared" si="14"/>
        <v>67</v>
      </c>
      <c r="AR17" s="70">
        <f t="shared" si="14"/>
        <v>0</v>
      </c>
      <c r="AS17" s="70">
        <f t="shared" si="14"/>
        <v>0</v>
      </c>
      <c r="AT17" s="70">
        <f t="shared" si="14"/>
        <v>85</v>
      </c>
      <c r="AU17" s="70">
        <f t="shared" si="14"/>
        <v>47</v>
      </c>
      <c r="AV17" s="70">
        <f t="shared" si="14"/>
        <v>0</v>
      </c>
      <c r="AW17" s="70">
        <f t="shared" si="14"/>
        <v>0</v>
      </c>
      <c r="AX17" s="70">
        <f t="shared" ref="AX17:BC17" si="15">SUM(AX9:AX16)</f>
        <v>50</v>
      </c>
      <c r="AY17" s="70">
        <f t="shared" si="15"/>
        <v>26</v>
      </c>
      <c r="AZ17" s="70">
        <f t="shared" si="15"/>
        <v>26</v>
      </c>
      <c r="BA17" s="70">
        <f t="shared" si="15"/>
        <v>0</v>
      </c>
      <c r="BB17" s="70">
        <f t="shared" si="15"/>
        <v>35</v>
      </c>
      <c r="BC17" s="70">
        <f t="shared" si="15"/>
        <v>51.351351351351347</v>
      </c>
    </row>
    <row r="18" spans="1:55" ht="15.75" customHeight="1">
      <c r="G18" s="74">
        <f>SUM(G10:G16)</f>
        <v>66.763358778625957</v>
      </c>
      <c r="AE18">
        <f>(AJ17+4+AK17)/AB9*100</f>
        <v>9.1603053435114496</v>
      </c>
      <c r="AJ18" s="71">
        <f>SUM(AJ17,AK17)</f>
        <v>8</v>
      </c>
      <c r="AX18" s="71">
        <f>SUM(AX17,AY17)</f>
        <v>76</v>
      </c>
      <c r="AZ18">
        <f>(AX17+28+AY17)/AP9*100</f>
        <v>70.270270270270274</v>
      </c>
    </row>
    <row r="19" spans="1:55" s="77" customFormat="1" ht="15" customHeight="1">
      <c r="A19" s="162" t="s">
        <v>262</v>
      </c>
      <c r="B19" s="16" t="s">
        <v>32</v>
      </c>
      <c r="C19" s="28">
        <f t="shared" ref="C19:C26" si="16">N19+AB19+AP19</f>
        <v>342</v>
      </c>
      <c r="D19" s="33">
        <f t="shared" ref="D19:D26" si="17">O19+AC19+AQ19</f>
        <v>166</v>
      </c>
      <c r="E19" s="33">
        <f t="shared" ref="E19:E26" si="18">P19+AD19+AR19</f>
        <v>0</v>
      </c>
      <c r="F19" s="33">
        <f t="shared" ref="F19:F26" si="19">Q19+AE19+AS19</f>
        <v>0</v>
      </c>
      <c r="G19" s="28">
        <f t="shared" ref="G19:G26" si="20">R19+AF19+AT19</f>
        <v>37</v>
      </c>
      <c r="H19" s="28">
        <f t="shared" ref="H19:H26" si="21">S19+AG19+AU19</f>
        <v>19</v>
      </c>
      <c r="I19" s="39">
        <v>3</v>
      </c>
      <c r="J19" s="41"/>
      <c r="K19" s="28">
        <f t="shared" ref="K19:K26" si="22">T19+AH19+AV19</f>
        <v>0</v>
      </c>
      <c r="L19" s="28">
        <f t="shared" ref="L19:L26" si="23">U19+AI19+AW19</f>
        <v>0</v>
      </c>
      <c r="M19" s="101">
        <f>(AJ27+AK27+6+AX27+AY27+28)/C19*100</f>
        <v>39.473684210526315</v>
      </c>
      <c r="N19" s="91">
        <v>62</v>
      </c>
      <c r="O19" s="91">
        <v>35</v>
      </c>
      <c r="P19" s="39">
        <v>0</v>
      </c>
      <c r="Q19" s="39">
        <v>0</v>
      </c>
      <c r="R19" s="28">
        <f t="shared" ref="R19:R26" si="24">V19+Z19</f>
        <v>0</v>
      </c>
      <c r="S19" s="39">
        <v>0</v>
      </c>
      <c r="T19" s="39">
        <v>0</v>
      </c>
      <c r="U19" s="39">
        <v>0</v>
      </c>
      <c r="V19" s="39">
        <v>0</v>
      </c>
      <c r="W19" s="28">
        <f t="shared" ref="W19:W26" si="25">X19+Y19</f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131</v>
      </c>
      <c r="AC19" s="39">
        <v>64</v>
      </c>
      <c r="AD19" s="41">
        <v>0</v>
      </c>
      <c r="AE19" s="41">
        <v>0</v>
      </c>
      <c r="AF19" s="28">
        <f>AJ19+AN19</f>
        <v>5</v>
      </c>
      <c r="AG19" s="39">
        <v>1</v>
      </c>
      <c r="AH19" s="41"/>
      <c r="AI19" s="41"/>
      <c r="AJ19" s="91">
        <v>3</v>
      </c>
      <c r="AK19" s="33">
        <f t="shared" ref="AK19:AK26" si="26">AL19+AM19</f>
        <v>0</v>
      </c>
      <c r="AL19" s="41"/>
      <c r="AM19" s="41"/>
      <c r="AN19" s="92">
        <v>2</v>
      </c>
      <c r="AO19" s="39">
        <f>(AJ19+AK19)/AB19*100</f>
        <v>2.2900763358778624</v>
      </c>
      <c r="AP19" s="91">
        <v>149</v>
      </c>
      <c r="AQ19" s="39">
        <v>67</v>
      </c>
      <c r="AR19" s="41"/>
      <c r="AS19" s="41"/>
      <c r="AT19" s="28">
        <f t="shared" ref="AT19:AT26" si="27">AX19+BB19</f>
        <v>32</v>
      </c>
      <c r="AU19" s="46">
        <v>18</v>
      </c>
      <c r="AV19" s="47"/>
      <c r="AW19" s="47"/>
      <c r="AX19" s="97">
        <v>25</v>
      </c>
      <c r="AY19" s="28">
        <f t="shared" ref="AY19:AY26" si="28">AZ19+BA19</f>
        <v>26</v>
      </c>
      <c r="AZ19" s="41">
        <v>26</v>
      </c>
      <c r="BA19" s="41"/>
      <c r="BB19" s="41">
        <v>7</v>
      </c>
      <c r="BC19" s="39">
        <f>(AX19+AY19)/AP19*100</f>
        <v>34.228187919463089</v>
      </c>
    </row>
    <row r="20" spans="1:55" s="77" customFormat="1" ht="15" customHeight="1">
      <c r="A20" s="163"/>
      <c r="B20" s="18" t="s">
        <v>33</v>
      </c>
      <c r="C20" s="28">
        <f t="shared" si="16"/>
        <v>0</v>
      </c>
      <c r="D20" s="33">
        <f t="shared" si="17"/>
        <v>0</v>
      </c>
      <c r="E20" s="33">
        <f t="shared" si="18"/>
        <v>0</v>
      </c>
      <c r="F20" s="33">
        <f t="shared" si="19"/>
        <v>0</v>
      </c>
      <c r="G20" s="28">
        <f t="shared" si="20"/>
        <v>17</v>
      </c>
      <c r="H20" s="28">
        <f t="shared" si="21"/>
        <v>11</v>
      </c>
      <c r="I20" s="39">
        <v>2</v>
      </c>
      <c r="J20" s="41"/>
      <c r="K20" s="28">
        <f t="shared" si="22"/>
        <v>0</v>
      </c>
      <c r="L20" s="28">
        <f t="shared" si="23"/>
        <v>0</v>
      </c>
      <c r="M20" s="41"/>
      <c r="N20" s="41"/>
      <c r="O20" s="41"/>
      <c r="P20" s="41"/>
      <c r="Q20" s="41"/>
      <c r="R20" s="28">
        <f t="shared" si="24"/>
        <v>0</v>
      </c>
      <c r="S20" s="41"/>
      <c r="T20" s="41"/>
      <c r="U20" s="41"/>
      <c r="V20" s="41"/>
      <c r="W20" s="28">
        <f t="shared" si="25"/>
        <v>0</v>
      </c>
      <c r="X20" s="41"/>
      <c r="Y20" s="41"/>
      <c r="Z20" s="41"/>
      <c r="AA20" s="41"/>
      <c r="AB20" s="41"/>
      <c r="AC20" s="41"/>
      <c r="AD20" s="41"/>
      <c r="AE20" s="41"/>
      <c r="AF20" s="28">
        <f t="shared" ref="AF20:AF26" si="29">AJ20+AN20</f>
        <v>4</v>
      </c>
      <c r="AG20" s="39">
        <v>1</v>
      </c>
      <c r="AH20" s="41"/>
      <c r="AI20" s="41"/>
      <c r="AJ20" s="98"/>
      <c r="AK20" s="33">
        <f t="shared" si="26"/>
        <v>0</v>
      </c>
      <c r="AL20" s="41"/>
      <c r="AM20" s="41"/>
      <c r="AN20" s="92">
        <v>4</v>
      </c>
      <c r="AO20" s="41"/>
      <c r="AP20" s="41"/>
      <c r="AQ20" s="41"/>
      <c r="AR20" s="41"/>
      <c r="AS20" s="41"/>
      <c r="AT20" s="28">
        <f t="shared" si="27"/>
        <v>13</v>
      </c>
      <c r="AU20" s="46">
        <v>10</v>
      </c>
      <c r="AV20" s="47"/>
      <c r="AW20" s="47"/>
      <c r="AX20" s="97">
        <v>10</v>
      </c>
      <c r="AY20" s="28">
        <f t="shared" si="28"/>
        <v>0</v>
      </c>
      <c r="AZ20" s="41"/>
      <c r="BA20" s="41"/>
      <c r="BB20" s="91">
        <v>3</v>
      </c>
      <c r="BC20" s="41">
        <f>(AX20+AY20)/AP19*100</f>
        <v>6.7114093959731544</v>
      </c>
    </row>
    <row r="21" spans="1:55" s="77" customFormat="1" ht="15" customHeight="1">
      <c r="A21" s="163"/>
      <c r="B21" s="18" t="s">
        <v>34</v>
      </c>
      <c r="C21" s="28">
        <f t="shared" si="16"/>
        <v>0</v>
      </c>
      <c r="D21" s="33">
        <f t="shared" si="17"/>
        <v>0</v>
      </c>
      <c r="E21" s="33">
        <f t="shared" si="18"/>
        <v>0</v>
      </c>
      <c r="F21" s="33">
        <f t="shared" si="19"/>
        <v>0</v>
      </c>
      <c r="G21" s="28">
        <f t="shared" si="20"/>
        <v>0</v>
      </c>
      <c r="H21" s="28">
        <f t="shared" si="21"/>
        <v>0</v>
      </c>
      <c r="I21" s="41"/>
      <c r="J21" s="41"/>
      <c r="K21" s="28">
        <f t="shared" si="22"/>
        <v>0</v>
      </c>
      <c r="L21" s="28">
        <f t="shared" si="23"/>
        <v>0</v>
      </c>
      <c r="M21" s="41"/>
      <c r="N21" s="41"/>
      <c r="O21" s="41"/>
      <c r="P21" s="41"/>
      <c r="Q21" s="41"/>
      <c r="R21" s="28">
        <f t="shared" si="24"/>
        <v>0</v>
      </c>
      <c r="S21" s="41"/>
      <c r="T21" s="41"/>
      <c r="U21" s="41"/>
      <c r="V21" s="41"/>
      <c r="W21" s="28">
        <f t="shared" si="25"/>
        <v>0</v>
      </c>
      <c r="X21" s="41"/>
      <c r="Y21" s="41"/>
      <c r="Z21" s="41"/>
      <c r="AA21" s="41"/>
      <c r="AB21" s="41"/>
      <c r="AC21" s="41"/>
      <c r="AD21" s="41"/>
      <c r="AE21" s="41"/>
      <c r="AF21" s="28">
        <f t="shared" si="29"/>
        <v>0</v>
      </c>
      <c r="AG21" s="41"/>
      <c r="AH21" s="41"/>
      <c r="AI21" s="41"/>
      <c r="AJ21" s="41"/>
      <c r="AK21" s="33">
        <f t="shared" si="26"/>
        <v>0</v>
      </c>
      <c r="AL21" s="41"/>
      <c r="AM21" s="41"/>
      <c r="AN21" s="41"/>
      <c r="AO21" s="41"/>
      <c r="AP21" s="41"/>
      <c r="AQ21" s="41"/>
      <c r="AR21" s="41"/>
      <c r="AS21" s="41"/>
      <c r="AT21" s="28">
        <f t="shared" si="27"/>
        <v>0</v>
      </c>
      <c r="AU21" s="47"/>
      <c r="AV21" s="47"/>
      <c r="AW21" s="47"/>
      <c r="AX21" s="47"/>
      <c r="AY21" s="28">
        <f t="shared" si="28"/>
        <v>0</v>
      </c>
      <c r="AZ21" s="41"/>
      <c r="BA21" s="41"/>
      <c r="BB21" s="41"/>
      <c r="BC21" s="41"/>
    </row>
    <row r="22" spans="1:55" s="77" customFormat="1" ht="15" customHeight="1">
      <c r="A22" s="163"/>
      <c r="B22" s="18" t="s">
        <v>35</v>
      </c>
      <c r="C22" s="28">
        <f t="shared" si="16"/>
        <v>0</v>
      </c>
      <c r="D22" s="33">
        <f t="shared" si="17"/>
        <v>0</v>
      </c>
      <c r="E22" s="33">
        <f t="shared" si="18"/>
        <v>0</v>
      </c>
      <c r="F22" s="33">
        <f t="shared" si="19"/>
        <v>0</v>
      </c>
      <c r="G22" s="28">
        <f t="shared" si="20"/>
        <v>7</v>
      </c>
      <c r="H22" s="28">
        <f t="shared" si="21"/>
        <v>3</v>
      </c>
      <c r="I22" s="39">
        <v>1</v>
      </c>
      <c r="J22" s="41"/>
      <c r="K22" s="28">
        <f t="shared" si="22"/>
        <v>0</v>
      </c>
      <c r="L22" s="28">
        <f t="shared" si="23"/>
        <v>0</v>
      </c>
      <c r="M22" s="41"/>
      <c r="N22" s="41"/>
      <c r="O22" s="41"/>
      <c r="P22" s="41"/>
      <c r="Q22" s="41"/>
      <c r="R22" s="28">
        <f t="shared" si="24"/>
        <v>0</v>
      </c>
      <c r="S22" s="41"/>
      <c r="T22" s="41"/>
      <c r="U22" s="41"/>
      <c r="V22" s="41"/>
      <c r="W22" s="28">
        <f t="shared" si="25"/>
        <v>0</v>
      </c>
      <c r="X22" s="41"/>
      <c r="Y22" s="41"/>
      <c r="Z22" s="41"/>
      <c r="AA22" s="41"/>
      <c r="AB22" s="41"/>
      <c r="AC22" s="41"/>
      <c r="AD22" s="41"/>
      <c r="AE22" s="41"/>
      <c r="AF22" s="28">
        <f t="shared" si="29"/>
        <v>1</v>
      </c>
      <c r="AG22" s="39">
        <v>1</v>
      </c>
      <c r="AH22" s="41"/>
      <c r="AI22" s="39">
        <v>0</v>
      </c>
      <c r="AJ22" s="39"/>
      <c r="AK22" s="33">
        <f t="shared" si="26"/>
        <v>0</v>
      </c>
      <c r="AL22" s="41"/>
      <c r="AM22" s="41"/>
      <c r="AN22" s="92">
        <v>1</v>
      </c>
      <c r="AO22" s="41"/>
      <c r="AP22" s="41"/>
      <c r="AQ22" s="41"/>
      <c r="AR22" s="41"/>
      <c r="AS22" s="41"/>
      <c r="AT22" s="28">
        <f t="shared" si="27"/>
        <v>6</v>
      </c>
      <c r="AU22" s="46">
        <v>2</v>
      </c>
      <c r="AV22" s="47"/>
      <c r="AW22" s="47"/>
      <c r="AX22" s="46">
        <v>1</v>
      </c>
      <c r="AY22" s="28">
        <f t="shared" si="28"/>
        <v>0</v>
      </c>
      <c r="AZ22" s="41"/>
      <c r="BA22" s="41"/>
      <c r="BB22" s="39">
        <v>5</v>
      </c>
      <c r="BC22" s="41">
        <f>(AX22+AY22)/AP19*100</f>
        <v>0.67114093959731547</v>
      </c>
    </row>
    <row r="23" spans="1:55" s="77" customFormat="1" ht="15" customHeight="1">
      <c r="A23" s="163"/>
      <c r="B23" s="18" t="s">
        <v>36</v>
      </c>
      <c r="C23" s="28">
        <f t="shared" si="16"/>
        <v>0</v>
      </c>
      <c r="D23" s="33">
        <f t="shared" si="17"/>
        <v>0</v>
      </c>
      <c r="E23" s="33">
        <f t="shared" si="18"/>
        <v>0</v>
      </c>
      <c r="F23" s="33">
        <f t="shared" si="19"/>
        <v>0</v>
      </c>
      <c r="G23" s="28">
        <f t="shared" si="20"/>
        <v>14</v>
      </c>
      <c r="H23" s="28">
        <f t="shared" si="21"/>
        <v>7</v>
      </c>
      <c r="I23" s="41">
        <v>1</v>
      </c>
      <c r="J23" s="41"/>
      <c r="K23" s="28">
        <f t="shared" si="22"/>
        <v>0</v>
      </c>
      <c r="L23" s="28">
        <f t="shared" si="23"/>
        <v>0</v>
      </c>
      <c r="M23" s="41"/>
      <c r="N23" s="41"/>
      <c r="O23" s="41"/>
      <c r="P23" s="41"/>
      <c r="Q23" s="41"/>
      <c r="R23" s="28">
        <f t="shared" si="24"/>
        <v>0</v>
      </c>
      <c r="S23" s="41"/>
      <c r="T23" s="41"/>
      <c r="U23" s="41"/>
      <c r="V23" s="41"/>
      <c r="W23" s="28">
        <f t="shared" si="25"/>
        <v>0</v>
      </c>
      <c r="X23" s="41"/>
      <c r="Y23" s="41"/>
      <c r="Z23" s="41"/>
      <c r="AA23" s="41"/>
      <c r="AB23" s="41"/>
      <c r="AC23" s="41"/>
      <c r="AD23" s="41"/>
      <c r="AE23" s="41"/>
      <c r="AF23" s="28">
        <f t="shared" si="29"/>
        <v>1</v>
      </c>
      <c r="AG23" s="41"/>
      <c r="AH23" s="41"/>
      <c r="AI23" s="41"/>
      <c r="AJ23" s="39">
        <v>1</v>
      </c>
      <c r="AK23" s="33">
        <f t="shared" si="26"/>
        <v>0</v>
      </c>
      <c r="AL23" s="41"/>
      <c r="AM23" s="41"/>
      <c r="AN23" s="41"/>
      <c r="AO23" s="41">
        <f>(AJ23+AK23)/AB19*100</f>
        <v>0.76335877862595414</v>
      </c>
      <c r="AP23" s="41"/>
      <c r="AQ23" s="41"/>
      <c r="AR23" s="41"/>
      <c r="AS23" s="41"/>
      <c r="AT23" s="28">
        <f t="shared" si="27"/>
        <v>13</v>
      </c>
      <c r="AU23" s="46">
        <v>7</v>
      </c>
      <c r="AV23" s="47"/>
      <c r="AW23" s="47"/>
      <c r="AX23" s="46">
        <v>4</v>
      </c>
      <c r="AY23" s="28">
        <f t="shared" si="28"/>
        <v>0</v>
      </c>
      <c r="AZ23" s="41"/>
      <c r="BA23" s="41"/>
      <c r="BB23" s="39">
        <v>9</v>
      </c>
      <c r="BC23" s="41">
        <f>(AX23+AY23)/AP19*100</f>
        <v>2.6845637583892619</v>
      </c>
    </row>
    <row r="24" spans="1:55" s="77" customFormat="1" ht="15" customHeight="1">
      <c r="A24" s="163"/>
      <c r="B24" s="18" t="s">
        <v>37</v>
      </c>
      <c r="C24" s="28">
        <f t="shared" si="16"/>
        <v>0</v>
      </c>
      <c r="D24" s="33">
        <f t="shared" si="17"/>
        <v>0</v>
      </c>
      <c r="E24" s="33">
        <f t="shared" si="18"/>
        <v>0</v>
      </c>
      <c r="F24" s="33">
        <f t="shared" si="19"/>
        <v>0</v>
      </c>
      <c r="G24" s="28">
        <f t="shared" si="20"/>
        <v>0</v>
      </c>
      <c r="H24" s="28">
        <f t="shared" si="21"/>
        <v>0</v>
      </c>
      <c r="I24" s="41">
        <v>1</v>
      </c>
      <c r="J24" s="41"/>
      <c r="K24" s="28">
        <f t="shared" si="22"/>
        <v>0</v>
      </c>
      <c r="L24" s="28">
        <f t="shared" si="23"/>
        <v>0</v>
      </c>
      <c r="M24" s="41"/>
      <c r="N24" s="41"/>
      <c r="O24" s="41"/>
      <c r="P24" s="41"/>
      <c r="Q24" s="41"/>
      <c r="R24" s="28">
        <f t="shared" si="24"/>
        <v>0</v>
      </c>
      <c r="S24" s="41"/>
      <c r="T24" s="41"/>
      <c r="U24" s="41"/>
      <c r="V24" s="41"/>
      <c r="W24" s="28">
        <f t="shared" si="25"/>
        <v>0</v>
      </c>
      <c r="X24" s="41"/>
      <c r="Y24" s="41"/>
      <c r="Z24" s="41"/>
      <c r="AA24" s="41"/>
      <c r="AB24" s="41"/>
      <c r="AC24" s="41"/>
      <c r="AD24" s="41"/>
      <c r="AE24" s="41"/>
      <c r="AF24" s="28">
        <f t="shared" si="29"/>
        <v>0</v>
      </c>
      <c r="AG24" s="41"/>
      <c r="AH24" s="41"/>
      <c r="AI24" s="41"/>
      <c r="AJ24" s="41"/>
      <c r="AK24" s="33">
        <f t="shared" si="26"/>
        <v>0</v>
      </c>
      <c r="AL24" s="41"/>
      <c r="AM24" s="41"/>
      <c r="AN24" s="41"/>
      <c r="AO24" s="41"/>
      <c r="AP24" s="41"/>
      <c r="AQ24" s="41"/>
      <c r="AR24" s="41"/>
      <c r="AS24" s="41"/>
      <c r="AT24" s="28">
        <f t="shared" si="27"/>
        <v>0</v>
      </c>
      <c r="AU24" s="47"/>
      <c r="AV24" s="47"/>
      <c r="AW24" s="47"/>
      <c r="AX24" s="47"/>
      <c r="AY24" s="28">
        <f t="shared" si="28"/>
        <v>0</v>
      </c>
      <c r="AZ24" s="41"/>
      <c r="BA24" s="41"/>
      <c r="BB24" s="41"/>
      <c r="BC24" s="41"/>
    </row>
    <row r="25" spans="1:55" s="77" customFormat="1" ht="15" customHeight="1">
      <c r="A25" s="163"/>
      <c r="B25" s="18" t="s">
        <v>38</v>
      </c>
      <c r="C25" s="28">
        <f t="shared" si="16"/>
        <v>0</v>
      </c>
      <c r="D25" s="33">
        <f t="shared" si="17"/>
        <v>0</v>
      </c>
      <c r="E25" s="33">
        <f t="shared" si="18"/>
        <v>0</v>
      </c>
      <c r="F25" s="33">
        <f t="shared" si="19"/>
        <v>0</v>
      </c>
      <c r="G25" s="28">
        <f t="shared" si="20"/>
        <v>24</v>
      </c>
      <c r="H25" s="28">
        <f t="shared" si="21"/>
        <v>11</v>
      </c>
      <c r="I25" s="39">
        <v>3</v>
      </c>
      <c r="J25" s="41"/>
      <c r="K25" s="28">
        <f t="shared" si="22"/>
        <v>0</v>
      </c>
      <c r="L25" s="28">
        <f t="shared" si="23"/>
        <v>0</v>
      </c>
      <c r="M25" s="41"/>
      <c r="N25" s="41"/>
      <c r="O25" s="41"/>
      <c r="P25" s="41"/>
      <c r="Q25" s="41"/>
      <c r="R25" s="28">
        <f t="shared" si="24"/>
        <v>0</v>
      </c>
      <c r="S25" s="41"/>
      <c r="T25" s="41"/>
      <c r="U25" s="41"/>
      <c r="V25" s="41"/>
      <c r="W25" s="28">
        <f t="shared" si="25"/>
        <v>0</v>
      </c>
      <c r="X25" s="41"/>
      <c r="Y25" s="41"/>
      <c r="Z25" s="41"/>
      <c r="AA25" s="41"/>
      <c r="AB25" s="41"/>
      <c r="AC25" s="41"/>
      <c r="AD25" s="41"/>
      <c r="AE25" s="41"/>
      <c r="AF25" s="28">
        <f t="shared" si="29"/>
        <v>6</v>
      </c>
      <c r="AG25" s="39">
        <v>1</v>
      </c>
      <c r="AH25" s="41"/>
      <c r="AI25" s="41"/>
      <c r="AJ25" s="91">
        <v>6</v>
      </c>
      <c r="AK25" s="33">
        <f t="shared" si="26"/>
        <v>0</v>
      </c>
      <c r="AL25" s="41"/>
      <c r="AM25" s="41"/>
      <c r="AN25" s="41"/>
      <c r="AO25" s="41">
        <f>(AJ25+AK25)/AB19*100</f>
        <v>4.5801526717557248</v>
      </c>
      <c r="AP25" s="41"/>
      <c r="AQ25" s="41"/>
      <c r="AR25" s="41"/>
      <c r="AS25" s="41"/>
      <c r="AT25" s="28">
        <f t="shared" si="27"/>
        <v>18</v>
      </c>
      <c r="AU25" s="46">
        <v>10</v>
      </c>
      <c r="AV25" s="47"/>
      <c r="AW25" s="47"/>
      <c r="AX25" s="46">
        <v>16</v>
      </c>
      <c r="AY25" s="28">
        <f t="shared" si="28"/>
        <v>0</v>
      </c>
      <c r="AZ25" s="41"/>
      <c r="BA25" s="41"/>
      <c r="BB25" s="41">
        <v>2</v>
      </c>
      <c r="BC25" s="41">
        <f>(AX25+AY25)/AP19*100</f>
        <v>10.738255033557047</v>
      </c>
    </row>
    <row r="26" spans="1:55" s="77" customFormat="1" ht="15" customHeight="1">
      <c r="A26" s="164"/>
      <c r="B26" s="19" t="s">
        <v>39</v>
      </c>
      <c r="C26" s="28">
        <f t="shared" si="16"/>
        <v>0</v>
      </c>
      <c r="D26" s="33">
        <f t="shared" si="17"/>
        <v>0</v>
      </c>
      <c r="E26" s="33">
        <f t="shared" si="18"/>
        <v>0</v>
      </c>
      <c r="F26" s="33">
        <f t="shared" si="19"/>
        <v>0</v>
      </c>
      <c r="G26" s="28">
        <f t="shared" si="20"/>
        <v>16</v>
      </c>
      <c r="H26" s="28">
        <f t="shared" si="21"/>
        <v>5</v>
      </c>
      <c r="I26" s="39">
        <v>4</v>
      </c>
      <c r="J26" s="41"/>
      <c r="K26" s="28">
        <f t="shared" si="22"/>
        <v>0</v>
      </c>
      <c r="L26" s="28">
        <f t="shared" si="23"/>
        <v>0</v>
      </c>
      <c r="M26" s="41"/>
      <c r="N26" s="41"/>
      <c r="O26" s="41"/>
      <c r="P26" s="41"/>
      <c r="Q26" s="41"/>
      <c r="R26" s="28">
        <f t="shared" si="24"/>
        <v>0</v>
      </c>
      <c r="S26" s="41"/>
      <c r="T26" s="41"/>
      <c r="U26" s="41"/>
      <c r="V26" s="41"/>
      <c r="W26" s="28">
        <f t="shared" si="25"/>
        <v>0</v>
      </c>
      <c r="X26" s="41"/>
      <c r="Y26" s="41"/>
      <c r="Z26" s="41"/>
      <c r="AA26" s="41"/>
      <c r="AB26" s="41"/>
      <c r="AC26" s="41"/>
      <c r="AD26" s="41"/>
      <c r="AE26" s="41"/>
      <c r="AF26" s="28">
        <f t="shared" si="29"/>
        <v>9</v>
      </c>
      <c r="AG26" s="39">
        <v>3</v>
      </c>
      <c r="AH26" s="41"/>
      <c r="AI26" s="41"/>
      <c r="AJ26" s="93">
        <v>3</v>
      </c>
      <c r="AK26" s="33">
        <f t="shared" si="26"/>
        <v>2</v>
      </c>
      <c r="AL26" s="39">
        <v>2</v>
      </c>
      <c r="AM26" s="41"/>
      <c r="AN26" s="39">
        <v>6</v>
      </c>
      <c r="AO26" s="41">
        <f>(AJ26+AK26)/AB19*100</f>
        <v>3.8167938931297711</v>
      </c>
      <c r="AP26" s="41"/>
      <c r="AQ26" s="41"/>
      <c r="AR26" s="41"/>
      <c r="AS26" s="41"/>
      <c r="AT26" s="28">
        <f t="shared" si="27"/>
        <v>7</v>
      </c>
      <c r="AU26" s="46">
        <v>2</v>
      </c>
      <c r="AV26" s="47"/>
      <c r="AW26" s="47"/>
      <c r="AX26" s="46">
        <v>4</v>
      </c>
      <c r="AY26" s="28">
        <f t="shared" si="28"/>
        <v>0</v>
      </c>
      <c r="AZ26" s="41"/>
      <c r="BA26" s="41"/>
      <c r="BB26" s="39">
        <v>3</v>
      </c>
      <c r="BC26" s="41">
        <f>(AX26+AY26)/AP19*100</f>
        <v>2.6845637583892619</v>
      </c>
    </row>
    <row r="27" spans="1:55" ht="15.75" hidden="1" customHeight="1">
      <c r="G27" s="70">
        <f>SUM(G19:G26)</f>
        <v>115</v>
      </c>
      <c r="H27" s="70">
        <f t="shared" ref="H27:O27" si="30">SUM(H19:H26)</f>
        <v>56</v>
      </c>
      <c r="I27" s="70">
        <f t="shared" si="30"/>
        <v>15</v>
      </c>
      <c r="J27" s="70">
        <f t="shared" si="30"/>
        <v>0</v>
      </c>
      <c r="K27" s="70">
        <f t="shared" si="30"/>
        <v>0</v>
      </c>
      <c r="L27" s="70">
        <f t="shared" si="30"/>
        <v>0</v>
      </c>
      <c r="M27" s="70">
        <f t="shared" si="30"/>
        <v>39.473684210526315</v>
      </c>
      <c r="N27" s="70">
        <f t="shared" si="30"/>
        <v>62</v>
      </c>
      <c r="O27" s="70">
        <f t="shared" si="30"/>
        <v>35</v>
      </c>
      <c r="AF27" s="94">
        <f t="shared" ref="AF27:AI27" si="31">SUM(AF19:AF26)</f>
        <v>26</v>
      </c>
      <c r="AG27" s="70">
        <f t="shared" si="31"/>
        <v>7</v>
      </c>
      <c r="AH27" s="70">
        <f t="shared" si="31"/>
        <v>0</v>
      </c>
      <c r="AI27" s="70">
        <f t="shared" si="31"/>
        <v>0</v>
      </c>
      <c r="AJ27" s="94">
        <f>SUM(AJ19:AJ26)</f>
        <v>13</v>
      </c>
      <c r="AK27" s="70">
        <f t="shared" ref="AK27:BB27" si="32">SUM(AK19:AK26)</f>
        <v>2</v>
      </c>
      <c r="AL27" s="70">
        <f t="shared" si="32"/>
        <v>2</v>
      </c>
      <c r="AM27" s="70">
        <f t="shared" si="32"/>
        <v>0</v>
      </c>
      <c r="AN27" s="94">
        <f t="shared" si="32"/>
        <v>13</v>
      </c>
      <c r="AO27" s="70">
        <f t="shared" si="32"/>
        <v>11.450381679389313</v>
      </c>
      <c r="AP27" s="70">
        <f t="shared" si="32"/>
        <v>149</v>
      </c>
      <c r="AQ27" s="70">
        <f t="shared" si="32"/>
        <v>67</v>
      </c>
      <c r="AR27" s="70">
        <f t="shared" si="32"/>
        <v>0</v>
      </c>
      <c r="AS27" s="70">
        <f t="shared" si="32"/>
        <v>0</v>
      </c>
      <c r="AT27" s="70">
        <f t="shared" si="32"/>
        <v>89</v>
      </c>
      <c r="AU27" s="70">
        <f t="shared" si="32"/>
        <v>49</v>
      </c>
      <c r="AV27" s="70">
        <f t="shared" si="32"/>
        <v>0</v>
      </c>
      <c r="AW27" s="70">
        <f t="shared" si="32"/>
        <v>0</v>
      </c>
      <c r="AX27" s="70">
        <f t="shared" si="32"/>
        <v>60</v>
      </c>
      <c r="AY27" s="70">
        <f t="shared" si="32"/>
        <v>26</v>
      </c>
      <c r="AZ27" s="70">
        <f t="shared" si="32"/>
        <v>26</v>
      </c>
      <c r="BA27" s="70">
        <f t="shared" si="32"/>
        <v>0</v>
      </c>
      <c r="BB27" s="70">
        <f t="shared" si="32"/>
        <v>29</v>
      </c>
      <c r="BC27" s="70"/>
    </row>
    <row r="28" spans="1:55" ht="15.75" hidden="1" customHeight="1">
      <c r="AE28" s="95">
        <f>(AJ27+6+AK27)/AB19*100</f>
        <v>16.030534351145036</v>
      </c>
      <c r="AJ28" s="71">
        <f>SUM(AJ27,AK27)+6</f>
        <v>21</v>
      </c>
      <c r="AX28" s="95">
        <f>(AX27+28+AY27)/AP19*100</f>
        <v>76.510067114093957</v>
      </c>
      <c r="BB28" s="70">
        <f>AX27+AY27+28</f>
        <v>114</v>
      </c>
    </row>
    <row r="29" spans="1:55" ht="15.75" hidden="1" customHeight="1">
      <c r="AJ29" s="70">
        <f>AJ27+AX27</f>
        <v>73</v>
      </c>
      <c r="AZ29">
        <f>86/131*100</f>
        <v>65.648854961832058</v>
      </c>
    </row>
    <row r="30" spans="1:55" ht="15.75" hidden="1" customHeight="1">
      <c r="AJ30" s="70">
        <f>AN27+BB27</f>
        <v>42</v>
      </c>
    </row>
    <row r="31" spans="1:55" ht="15.75" customHeight="1">
      <c r="AJ31" s="70">
        <f>AK27+AY27</f>
        <v>28</v>
      </c>
    </row>
    <row r="32" spans="1:55" s="106" customFormat="1" ht="15" customHeight="1">
      <c r="A32" s="162" t="s">
        <v>274</v>
      </c>
      <c r="B32" s="16" t="s">
        <v>32</v>
      </c>
      <c r="C32" s="118">
        <f t="shared" ref="C32:H39" si="33">N32+AB32+AP32</f>
        <v>365</v>
      </c>
      <c r="D32" s="118">
        <f t="shared" si="33"/>
        <v>169</v>
      </c>
      <c r="E32" s="118">
        <f t="shared" si="33"/>
        <v>0</v>
      </c>
      <c r="F32" s="118">
        <f t="shared" si="33"/>
        <v>0</v>
      </c>
      <c r="G32" s="118">
        <f t="shared" si="33"/>
        <v>42</v>
      </c>
      <c r="H32" s="118">
        <f t="shared" si="33"/>
        <v>22</v>
      </c>
      <c r="I32" s="119">
        <v>3</v>
      </c>
      <c r="J32" s="120"/>
      <c r="K32" s="118">
        <f t="shared" ref="K32:L39" si="34">T32+AH32+AV32</f>
        <v>0</v>
      </c>
      <c r="L32" s="118">
        <f t="shared" si="34"/>
        <v>0</v>
      </c>
      <c r="M32" s="123">
        <f>(AJ42+AX41)/C32*100</f>
        <v>45.896846556955047</v>
      </c>
      <c r="N32" s="123">
        <v>85</v>
      </c>
      <c r="O32" s="123">
        <v>38</v>
      </c>
      <c r="P32" s="123">
        <v>0</v>
      </c>
      <c r="Q32" s="123">
        <v>0</v>
      </c>
      <c r="R32" s="118">
        <f t="shared" ref="R32:R39" si="35">V32+Z32</f>
        <v>0</v>
      </c>
      <c r="S32" s="124">
        <v>0</v>
      </c>
      <c r="T32" s="124">
        <v>0</v>
      </c>
      <c r="U32" s="124">
        <v>0</v>
      </c>
      <c r="V32" s="124">
        <v>0</v>
      </c>
      <c r="W32" s="118">
        <f t="shared" ref="W32:W39" si="36">X32+Y32</f>
        <v>0</v>
      </c>
      <c r="X32" s="124">
        <v>0</v>
      </c>
      <c r="Y32" s="124">
        <v>0</v>
      </c>
      <c r="Z32" s="124">
        <v>0</v>
      </c>
      <c r="AA32" s="124">
        <v>0</v>
      </c>
      <c r="AB32" s="124">
        <v>131</v>
      </c>
      <c r="AC32" s="124">
        <v>64</v>
      </c>
      <c r="AD32" s="124">
        <v>0</v>
      </c>
      <c r="AE32" s="124">
        <v>0</v>
      </c>
      <c r="AF32" s="118">
        <f>AJ32+AN32</f>
        <v>8</v>
      </c>
      <c r="AG32" s="124">
        <v>4</v>
      </c>
      <c r="AH32" s="123"/>
      <c r="AI32" s="124"/>
      <c r="AJ32" s="123">
        <v>6</v>
      </c>
      <c r="AK32" s="121">
        <f t="shared" ref="AK32:AK39" si="37">AL32+AM32</f>
        <v>9</v>
      </c>
      <c r="AL32" s="123">
        <v>9</v>
      </c>
      <c r="AM32" s="123"/>
      <c r="AN32" s="123">
        <v>2</v>
      </c>
      <c r="AO32" s="125">
        <v>35.877862595419849</v>
      </c>
      <c r="AP32" s="123">
        <v>149</v>
      </c>
      <c r="AQ32" s="123">
        <v>67</v>
      </c>
      <c r="AR32" s="123"/>
      <c r="AS32" s="123"/>
      <c r="AT32" s="118">
        <f t="shared" ref="AT32:AT39" si="38">AX32+BB32</f>
        <v>34</v>
      </c>
      <c r="AU32" s="123">
        <v>18</v>
      </c>
      <c r="AV32" s="123"/>
      <c r="AW32" s="123"/>
      <c r="AX32" s="123">
        <v>27</v>
      </c>
      <c r="AY32" s="118">
        <f t="shared" ref="AY32:AY39" si="39">AZ32+BA32</f>
        <v>32</v>
      </c>
      <c r="AZ32" s="123">
        <v>32</v>
      </c>
      <c r="BA32" s="123"/>
      <c r="BB32" s="123">
        <v>7</v>
      </c>
      <c r="BC32" s="125">
        <v>78.523489932885909</v>
      </c>
    </row>
    <row r="33" spans="1:55" s="106" customFormat="1" ht="15" customHeight="1">
      <c r="A33" s="163"/>
      <c r="B33" s="117" t="s">
        <v>264</v>
      </c>
      <c r="C33" s="118">
        <f t="shared" si="33"/>
        <v>0</v>
      </c>
      <c r="D33" s="118">
        <f t="shared" si="33"/>
        <v>0</v>
      </c>
      <c r="E33" s="118">
        <f t="shared" si="33"/>
        <v>0</v>
      </c>
      <c r="F33" s="118">
        <f t="shared" si="33"/>
        <v>0</v>
      </c>
      <c r="G33" s="118">
        <f t="shared" si="33"/>
        <v>19</v>
      </c>
      <c r="H33" s="118">
        <f t="shared" si="33"/>
        <v>12</v>
      </c>
      <c r="I33" s="119">
        <v>4</v>
      </c>
      <c r="J33" s="120"/>
      <c r="K33" s="118">
        <f t="shared" si="34"/>
        <v>0</v>
      </c>
      <c r="L33" s="118">
        <f t="shared" si="34"/>
        <v>0</v>
      </c>
      <c r="M33" s="123"/>
      <c r="N33" s="123"/>
      <c r="O33" s="123"/>
      <c r="P33" s="123"/>
      <c r="Q33" s="123"/>
      <c r="R33" s="118">
        <f t="shared" si="35"/>
        <v>0</v>
      </c>
      <c r="S33" s="123"/>
      <c r="T33" s="123"/>
      <c r="U33" s="123"/>
      <c r="V33" s="123"/>
      <c r="W33" s="118">
        <f t="shared" si="36"/>
        <v>0</v>
      </c>
      <c r="X33" s="123"/>
      <c r="Y33" s="123"/>
      <c r="Z33" s="123"/>
      <c r="AA33" s="123"/>
      <c r="AB33" s="123"/>
      <c r="AC33" s="123"/>
      <c r="AD33" s="123"/>
      <c r="AE33" s="123"/>
      <c r="AF33" s="118">
        <f>AJ33+AN33</f>
        <v>8</v>
      </c>
      <c r="AG33" s="124">
        <v>5</v>
      </c>
      <c r="AH33" s="123"/>
      <c r="AI33" s="124"/>
      <c r="AJ33" s="123">
        <v>5</v>
      </c>
      <c r="AK33" s="121">
        <f t="shared" si="37"/>
        <v>0</v>
      </c>
      <c r="AL33" s="123"/>
      <c r="AM33" s="123"/>
      <c r="AN33" s="123">
        <v>3</v>
      </c>
      <c r="AO33" s="123"/>
      <c r="AP33" s="123"/>
      <c r="AQ33" s="123"/>
      <c r="AR33" s="123"/>
      <c r="AS33" s="123"/>
      <c r="AT33" s="118">
        <f t="shared" si="38"/>
        <v>11</v>
      </c>
      <c r="AU33" s="123">
        <v>7</v>
      </c>
      <c r="AV33" s="123"/>
      <c r="AW33" s="123"/>
      <c r="AX33" s="123">
        <v>9</v>
      </c>
      <c r="AY33" s="118">
        <f t="shared" si="39"/>
        <v>0</v>
      </c>
      <c r="AZ33" s="123"/>
      <c r="BA33" s="123"/>
      <c r="BB33" s="123">
        <v>2</v>
      </c>
      <c r="BC33" s="123"/>
    </row>
    <row r="34" spans="1:55" s="106" customFormat="1" ht="15" customHeight="1">
      <c r="A34" s="163"/>
      <c r="B34" s="117" t="s">
        <v>265</v>
      </c>
      <c r="C34" s="118">
        <f t="shared" si="33"/>
        <v>0</v>
      </c>
      <c r="D34" s="118">
        <f t="shared" si="33"/>
        <v>0</v>
      </c>
      <c r="E34" s="118">
        <f t="shared" si="33"/>
        <v>0</v>
      </c>
      <c r="F34" s="118">
        <f t="shared" si="33"/>
        <v>0</v>
      </c>
      <c r="G34" s="118">
        <f t="shared" si="33"/>
        <v>0</v>
      </c>
      <c r="H34" s="118">
        <f t="shared" si="33"/>
        <v>0</v>
      </c>
      <c r="I34" s="120"/>
      <c r="J34" s="120"/>
      <c r="K34" s="118">
        <f t="shared" si="34"/>
        <v>0</v>
      </c>
      <c r="L34" s="118">
        <f t="shared" si="34"/>
        <v>0</v>
      </c>
      <c r="M34" s="123"/>
      <c r="N34" s="123"/>
      <c r="O34" s="123"/>
      <c r="P34" s="123"/>
      <c r="Q34" s="123"/>
      <c r="R34" s="118">
        <f t="shared" si="35"/>
        <v>0</v>
      </c>
      <c r="S34" s="123"/>
      <c r="T34" s="123"/>
      <c r="U34" s="123"/>
      <c r="V34" s="123"/>
      <c r="W34" s="118">
        <f t="shared" si="36"/>
        <v>0</v>
      </c>
      <c r="X34" s="123"/>
      <c r="Y34" s="123"/>
      <c r="Z34" s="123"/>
      <c r="AA34" s="123"/>
      <c r="AB34" s="123"/>
      <c r="AC34" s="123"/>
      <c r="AD34" s="123"/>
      <c r="AE34" s="123"/>
      <c r="AF34" s="118">
        <f>AJ34+AN34</f>
        <v>0</v>
      </c>
      <c r="AG34" s="123"/>
      <c r="AH34" s="123"/>
      <c r="AI34" s="124"/>
      <c r="AJ34" s="124"/>
      <c r="AK34" s="121">
        <f t="shared" si="37"/>
        <v>0</v>
      </c>
      <c r="AL34" s="123"/>
      <c r="AM34" s="123"/>
      <c r="AN34" s="123"/>
      <c r="AO34" s="123"/>
      <c r="AP34" s="123"/>
      <c r="AQ34" s="123"/>
      <c r="AR34" s="123"/>
      <c r="AS34" s="123"/>
      <c r="AT34" s="118">
        <f t="shared" si="38"/>
        <v>0</v>
      </c>
      <c r="AU34" s="123"/>
      <c r="AV34" s="123"/>
      <c r="AW34" s="123"/>
      <c r="AX34" s="123"/>
      <c r="AY34" s="118">
        <f t="shared" si="39"/>
        <v>0</v>
      </c>
      <c r="AZ34" s="123"/>
      <c r="BA34" s="123"/>
      <c r="BB34" s="123"/>
      <c r="BC34" s="123"/>
    </row>
    <row r="35" spans="1:55" s="106" customFormat="1" ht="15" customHeight="1">
      <c r="A35" s="163"/>
      <c r="B35" s="117" t="s">
        <v>266</v>
      </c>
      <c r="C35" s="118">
        <f t="shared" si="33"/>
        <v>0</v>
      </c>
      <c r="D35" s="118">
        <f t="shared" si="33"/>
        <v>0</v>
      </c>
      <c r="E35" s="118">
        <f t="shared" si="33"/>
        <v>0</v>
      </c>
      <c r="F35" s="118">
        <f t="shared" si="33"/>
        <v>0</v>
      </c>
      <c r="G35" s="118">
        <f t="shared" si="33"/>
        <v>7</v>
      </c>
      <c r="H35" s="118">
        <f t="shared" si="33"/>
        <v>3</v>
      </c>
      <c r="I35" s="119">
        <v>1</v>
      </c>
      <c r="J35" s="120"/>
      <c r="K35" s="118">
        <f t="shared" si="34"/>
        <v>0</v>
      </c>
      <c r="L35" s="118">
        <f t="shared" si="34"/>
        <v>0</v>
      </c>
      <c r="M35" s="123"/>
      <c r="N35" s="123"/>
      <c r="O35" s="123"/>
      <c r="P35" s="123"/>
      <c r="Q35" s="123"/>
      <c r="R35" s="118">
        <f t="shared" si="35"/>
        <v>0</v>
      </c>
      <c r="S35" s="123"/>
      <c r="T35" s="123"/>
      <c r="U35" s="123"/>
      <c r="V35" s="123"/>
      <c r="W35" s="118">
        <f t="shared" si="36"/>
        <v>0</v>
      </c>
      <c r="X35" s="123"/>
      <c r="Y35" s="123"/>
      <c r="Z35" s="123"/>
      <c r="AA35" s="123"/>
      <c r="AB35" s="123"/>
      <c r="AC35" s="123"/>
      <c r="AD35" s="123"/>
      <c r="AE35" s="123"/>
      <c r="AF35" s="118">
        <f>AJ35+AN35</f>
        <v>1</v>
      </c>
      <c r="AG35" s="124">
        <v>1</v>
      </c>
      <c r="AH35" s="123"/>
      <c r="AI35" s="124">
        <v>0</v>
      </c>
      <c r="AJ35" s="124"/>
      <c r="AK35" s="121">
        <f t="shared" si="37"/>
        <v>0</v>
      </c>
      <c r="AL35" s="123"/>
      <c r="AM35" s="123"/>
      <c r="AN35" s="123">
        <v>1</v>
      </c>
      <c r="AO35" s="123"/>
      <c r="AP35" s="123"/>
      <c r="AQ35" s="123"/>
      <c r="AR35" s="123"/>
      <c r="AS35" s="123"/>
      <c r="AT35" s="118">
        <f t="shared" si="38"/>
        <v>6</v>
      </c>
      <c r="AU35" s="123">
        <v>2</v>
      </c>
      <c r="AV35" s="123"/>
      <c r="AW35" s="123"/>
      <c r="AX35" s="123">
        <v>1</v>
      </c>
      <c r="AY35" s="118">
        <f t="shared" si="39"/>
        <v>0</v>
      </c>
      <c r="AZ35" s="123"/>
      <c r="BA35" s="123"/>
      <c r="BB35" s="123">
        <v>5</v>
      </c>
      <c r="BC35" s="123"/>
    </row>
    <row r="36" spans="1:55" s="106" customFormat="1" ht="15" customHeight="1">
      <c r="A36" s="163"/>
      <c r="B36" s="117" t="s">
        <v>267</v>
      </c>
      <c r="C36" s="118">
        <f t="shared" si="33"/>
        <v>0</v>
      </c>
      <c r="D36" s="118">
        <f t="shared" si="33"/>
        <v>0</v>
      </c>
      <c r="E36" s="118">
        <f t="shared" si="33"/>
        <v>0</v>
      </c>
      <c r="F36" s="118">
        <f t="shared" si="33"/>
        <v>0</v>
      </c>
      <c r="G36" s="118">
        <f t="shared" si="33"/>
        <v>14</v>
      </c>
      <c r="H36" s="118">
        <f t="shared" si="33"/>
        <v>7</v>
      </c>
      <c r="I36" s="120">
        <v>1</v>
      </c>
      <c r="J36" s="120"/>
      <c r="K36" s="118">
        <f t="shared" si="34"/>
        <v>0</v>
      </c>
      <c r="L36" s="118">
        <f t="shared" si="34"/>
        <v>0</v>
      </c>
      <c r="M36" s="123"/>
      <c r="N36" s="123"/>
      <c r="O36" s="123"/>
      <c r="P36" s="123"/>
      <c r="Q36" s="123"/>
      <c r="R36" s="118">
        <f t="shared" si="35"/>
        <v>0</v>
      </c>
      <c r="S36" s="123"/>
      <c r="T36" s="123"/>
      <c r="U36" s="123"/>
      <c r="V36" s="123"/>
      <c r="W36" s="118">
        <f t="shared" si="36"/>
        <v>0</v>
      </c>
      <c r="X36" s="123"/>
      <c r="Y36" s="123"/>
      <c r="Z36" s="123"/>
      <c r="AA36" s="123"/>
      <c r="AB36" s="123"/>
      <c r="AC36" s="123"/>
      <c r="AD36" s="123"/>
      <c r="AE36" s="123"/>
      <c r="AF36" s="118">
        <f>AJ36+AO36</f>
        <v>1</v>
      </c>
      <c r="AG36" s="123"/>
      <c r="AH36" s="123"/>
      <c r="AI36" s="124"/>
      <c r="AJ36" s="124">
        <v>1</v>
      </c>
      <c r="AK36" s="121">
        <f t="shared" si="37"/>
        <v>0</v>
      </c>
      <c r="AL36" s="123"/>
      <c r="AM36" s="123"/>
      <c r="AN36" s="123"/>
      <c r="AO36" s="123"/>
      <c r="AP36" s="123"/>
      <c r="AQ36" s="123"/>
      <c r="AR36" s="123"/>
      <c r="AS36" s="123"/>
      <c r="AT36" s="118">
        <f t="shared" si="38"/>
        <v>13</v>
      </c>
      <c r="AU36" s="123">
        <v>7</v>
      </c>
      <c r="AV36" s="123"/>
      <c r="AW36" s="123"/>
      <c r="AX36" s="123">
        <v>4</v>
      </c>
      <c r="AY36" s="118">
        <f t="shared" si="39"/>
        <v>0</v>
      </c>
      <c r="AZ36" s="123"/>
      <c r="BA36" s="123"/>
      <c r="BB36" s="123">
        <v>9</v>
      </c>
      <c r="BC36" s="123"/>
    </row>
    <row r="37" spans="1:55" s="106" customFormat="1" ht="15" customHeight="1">
      <c r="A37" s="163"/>
      <c r="B37" s="117" t="s">
        <v>268</v>
      </c>
      <c r="C37" s="118">
        <f t="shared" si="33"/>
        <v>0</v>
      </c>
      <c r="D37" s="118">
        <f t="shared" si="33"/>
        <v>0</v>
      </c>
      <c r="E37" s="118">
        <f t="shared" si="33"/>
        <v>0</v>
      </c>
      <c r="F37" s="118">
        <f t="shared" si="33"/>
        <v>0</v>
      </c>
      <c r="G37" s="118">
        <f t="shared" si="33"/>
        <v>2</v>
      </c>
      <c r="H37" s="118">
        <f t="shared" si="33"/>
        <v>0</v>
      </c>
      <c r="I37" s="120"/>
      <c r="J37" s="120"/>
      <c r="K37" s="118">
        <f t="shared" si="34"/>
        <v>0</v>
      </c>
      <c r="L37" s="118">
        <f t="shared" si="34"/>
        <v>0</v>
      </c>
      <c r="M37" s="123"/>
      <c r="N37" s="123"/>
      <c r="O37" s="123"/>
      <c r="P37" s="123"/>
      <c r="Q37" s="123"/>
      <c r="R37" s="118">
        <f t="shared" si="35"/>
        <v>0</v>
      </c>
      <c r="S37" s="123"/>
      <c r="T37" s="123"/>
      <c r="U37" s="123"/>
      <c r="V37" s="123"/>
      <c r="W37" s="118">
        <f t="shared" si="36"/>
        <v>0</v>
      </c>
      <c r="X37" s="123"/>
      <c r="Y37" s="123"/>
      <c r="Z37" s="123"/>
      <c r="AA37" s="123"/>
      <c r="AB37" s="123"/>
      <c r="AC37" s="123"/>
      <c r="AD37" s="123"/>
      <c r="AE37" s="123"/>
      <c r="AF37" s="118">
        <f>AJ37+AN37</f>
        <v>0</v>
      </c>
      <c r="AG37" s="123"/>
      <c r="AH37" s="123"/>
      <c r="AI37" s="124"/>
      <c r="AJ37" s="124"/>
      <c r="AK37" s="121">
        <f t="shared" si="37"/>
        <v>0</v>
      </c>
      <c r="AL37" s="123"/>
      <c r="AM37" s="123"/>
      <c r="AN37" s="123"/>
      <c r="AO37" s="123"/>
      <c r="AP37" s="123"/>
      <c r="AQ37" s="123"/>
      <c r="AR37" s="123"/>
      <c r="AS37" s="123"/>
      <c r="AT37" s="118">
        <f t="shared" si="38"/>
        <v>2</v>
      </c>
      <c r="AU37" s="123"/>
      <c r="AV37" s="123"/>
      <c r="AW37" s="123"/>
      <c r="AX37" s="123">
        <v>2</v>
      </c>
      <c r="AY37" s="118">
        <f t="shared" si="39"/>
        <v>0</v>
      </c>
      <c r="AZ37" s="123"/>
      <c r="BA37" s="123"/>
      <c r="BB37" s="123"/>
      <c r="BC37" s="123"/>
    </row>
    <row r="38" spans="1:55" s="106" customFormat="1" ht="15" customHeight="1">
      <c r="A38" s="163"/>
      <c r="B38" s="117" t="s">
        <v>269</v>
      </c>
      <c r="C38" s="118">
        <f t="shared" si="33"/>
        <v>0</v>
      </c>
      <c r="D38" s="118">
        <f t="shared" si="33"/>
        <v>0</v>
      </c>
      <c r="E38" s="118">
        <f t="shared" si="33"/>
        <v>0</v>
      </c>
      <c r="F38" s="118">
        <f t="shared" si="33"/>
        <v>0</v>
      </c>
      <c r="G38" s="118">
        <f t="shared" si="33"/>
        <v>27</v>
      </c>
      <c r="H38" s="118">
        <f t="shared" si="33"/>
        <v>7</v>
      </c>
      <c r="I38" s="119">
        <v>3</v>
      </c>
      <c r="J38" s="120"/>
      <c r="K38" s="118">
        <f t="shared" si="34"/>
        <v>0</v>
      </c>
      <c r="L38" s="118">
        <f t="shared" si="34"/>
        <v>0</v>
      </c>
      <c r="M38" s="123"/>
      <c r="N38" s="123"/>
      <c r="O38" s="123"/>
      <c r="P38" s="123"/>
      <c r="Q38" s="123"/>
      <c r="R38" s="118">
        <f t="shared" si="35"/>
        <v>0</v>
      </c>
      <c r="S38" s="123"/>
      <c r="T38" s="123"/>
      <c r="U38" s="123"/>
      <c r="V38" s="123"/>
      <c r="W38" s="118">
        <f t="shared" si="36"/>
        <v>0</v>
      </c>
      <c r="X38" s="123"/>
      <c r="Y38" s="123"/>
      <c r="Z38" s="123"/>
      <c r="AA38" s="123"/>
      <c r="AB38" s="123"/>
      <c r="AC38" s="123"/>
      <c r="AD38" s="123"/>
      <c r="AE38" s="123"/>
      <c r="AF38" s="118">
        <f>AJ38+AN38</f>
        <v>15</v>
      </c>
      <c r="AG38" s="124">
        <v>1</v>
      </c>
      <c r="AH38" s="123"/>
      <c r="AI38" s="124"/>
      <c r="AJ38" s="124">
        <v>15</v>
      </c>
      <c r="AK38" s="121">
        <f t="shared" si="37"/>
        <v>0</v>
      </c>
      <c r="AL38" s="123"/>
      <c r="AM38" s="123"/>
      <c r="AN38" s="123"/>
      <c r="AO38" s="123"/>
      <c r="AP38" s="123"/>
      <c r="AQ38" s="123"/>
      <c r="AR38" s="123"/>
      <c r="AS38" s="123"/>
      <c r="AT38" s="118">
        <f t="shared" si="38"/>
        <v>12</v>
      </c>
      <c r="AU38" s="123">
        <v>6</v>
      </c>
      <c r="AV38" s="123"/>
      <c r="AW38" s="123"/>
      <c r="AX38" s="123">
        <v>10</v>
      </c>
      <c r="AY38" s="118">
        <f t="shared" si="39"/>
        <v>0</v>
      </c>
      <c r="AZ38" s="123"/>
      <c r="BA38" s="123"/>
      <c r="BB38" s="123">
        <v>2</v>
      </c>
      <c r="BC38" s="123"/>
    </row>
    <row r="39" spans="1:55" s="106" customFormat="1" ht="15" customHeight="1">
      <c r="A39" s="164"/>
      <c r="B39" s="117" t="s">
        <v>270</v>
      </c>
      <c r="C39" s="118">
        <f t="shared" si="33"/>
        <v>0</v>
      </c>
      <c r="D39" s="118">
        <f t="shared" si="33"/>
        <v>0</v>
      </c>
      <c r="E39" s="118">
        <f t="shared" si="33"/>
        <v>0</v>
      </c>
      <c r="F39" s="118">
        <f t="shared" si="33"/>
        <v>0</v>
      </c>
      <c r="G39" s="118">
        <f t="shared" si="33"/>
        <v>17</v>
      </c>
      <c r="H39" s="118">
        <f t="shared" si="33"/>
        <v>5</v>
      </c>
      <c r="I39" s="119">
        <v>3</v>
      </c>
      <c r="J39" s="120"/>
      <c r="K39" s="118">
        <f t="shared" si="34"/>
        <v>0</v>
      </c>
      <c r="L39" s="118">
        <f t="shared" si="34"/>
        <v>0</v>
      </c>
      <c r="M39" s="123"/>
      <c r="N39" s="123"/>
      <c r="O39" s="123"/>
      <c r="P39" s="123"/>
      <c r="Q39" s="123"/>
      <c r="R39" s="118">
        <f t="shared" si="35"/>
        <v>0</v>
      </c>
      <c r="S39" s="123"/>
      <c r="T39" s="123"/>
      <c r="U39" s="123"/>
      <c r="V39" s="123"/>
      <c r="W39" s="118">
        <f t="shared" si="36"/>
        <v>0</v>
      </c>
      <c r="X39" s="123"/>
      <c r="Y39" s="123"/>
      <c r="Z39" s="123"/>
      <c r="AA39" s="123"/>
      <c r="AB39" s="123"/>
      <c r="AC39" s="123"/>
      <c r="AD39" s="123"/>
      <c r="AE39" s="123"/>
      <c r="AF39" s="118">
        <f>AJ39+AN39</f>
        <v>11</v>
      </c>
      <c r="AG39" s="124">
        <v>3</v>
      </c>
      <c r="AH39" s="123"/>
      <c r="AI39" s="124"/>
      <c r="AJ39" s="124">
        <v>5</v>
      </c>
      <c r="AK39" s="121">
        <f t="shared" si="37"/>
        <v>2</v>
      </c>
      <c r="AL39" s="123">
        <v>2</v>
      </c>
      <c r="AM39" s="123"/>
      <c r="AN39" s="123">
        <v>6</v>
      </c>
      <c r="AO39" s="123"/>
      <c r="AP39" s="123"/>
      <c r="AQ39" s="123"/>
      <c r="AR39" s="123"/>
      <c r="AS39" s="123"/>
      <c r="AT39" s="118">
        <f t="shared" si="38"/>
        <v>6</v>
      </c>
      <c r="AU39" s="123">
        <v>2</v>
      </c>
      <c r="AV39" s="123"/>
      <c r="AW39" s="123"/>
      <c r="AX39" s="123">
        <v>4</v>
      </c>
      <c r="AY39" s="118">
        <f t="shared" si="39"/>
        <v>0</v>
      </c>
      <c r="AZ39" s="123"/>
      <c r="BA39" s="123"/>
      <c r="BB39" s="123">
        <v>2</v>
      </c>
      <c r="BC39" s="123"/>
    </row>
    <row r="40" spans="1:55" s="106" customFormat="1" ht="15.75" customHeight="1">
      <c r="G40" s="70">
        <f>SUM(G32:G39)</f>
        <v>128</v>
      </c>
      <c r="H40" s="70">
        <f t="shared" ref="H40:O40" si="40">SUM(H32:H39)</f>
        <v>56</v>
      </c>
      <c r="I40" s="70">
        <f t="shared" si="40"/>
        <v>15</v>
      </c>
      <c r="J40" s="70">
        <f t="shared" si="40"/>
        <v>0</v>
      </c>
      <c r="K40" s="70">
        <f t="shared" si="40"/>
        <v>0</v>
      </c>
      <c r="L40" s="70">
        <f t="shared" si="40"/>
        <v>0</v>
      </c>
      <c r="M40" s="70">
        <f t="shared" si="40"/>
        <v>45.896846556955047</v>
      </c>
      <c r="N40" s="70">
        <f t="shared" si="40"/>
        <v>85</v>
      </c>
      <c r="O40" s="70">
        <f t="shared" si="40"/>
        <v>38</v>
      </c>
      <c r="AF40" s="94">
        <f t="shared" ref="AF40:AI40" si="41">SUM(AF32:AF39)</f>
        <v>44</v>
      </c>
      <c r="AG40" s="70">
        <f t="shared" si="41"/>
        <v>14</v>
      </c>
      <c r="AH40" s="70">
        <f t="shared" si="41"/>
        <v>0</v>
      </c>
      <c r="AI40" s="70">
        <f t="shared" si="41"/>
        <v>0</v>
      </c>
      <c r="AJ40" s="94">
        <f>SUM(AJ32:AJ39)</f>
        <v>32</v>
      </c>
      <c r="AK40" s="70">
        <f t="shared" ref="AK40:BB40" si="42">SUM(AK32:AK39)</f>
        <v>11</v>
      </c>
      <c r="AL40" s="70">
        <f t="shared" si="42"/>
        <v>11</v>
      </c>
      <c r="AM40" s="70">
        <f t="shared" si="42"/>
        <v>0</v>
      </c>
      <c r="AN40" s="94">
        <f t="shared" si="42"/>
        <v>12</v>
      </c>
      <c r="AO40" s="70">
        <f t="shared" si="42"/>
        <v>35.877862595419849</v>
      </c>
      <c r="AP40" s="70">
        <f t="shared" si="42"/>
        <v>149</v>
      </c>
      <c r="AQ40" s="70">
        <f t="shared" si="42"/>
        <v>67</v>
      </c>
      <c r="AR40" s="70">
        <f t="shared" si="42"/>
        <v>0</v>
      </c>
      <c r="AS40" s="70">
        <f t="shared" si="42"/>
        <v>0</v>
      </c>
      <c r="AT40" s="70">
        <f t="shared" si="42"/>
        <v>84</v>
      </c>
      <c r="AU40" s="70">
        <f t="shared" si="42"/>
        <v>42</v>
      </c>
      <c r="AV40" s="70">
        <f t="shared" si="42"/>
        <v>0</v>
      </c>
      <c r="AW40" s="70">
        <f t="shared" si="42"/>
        <v>0</v>
      </c>
      <c r="AX40" s="70">
        <f t="shared" si="42"/>
        <v>57</v>
      </c>
      <c r="AY40" s="70">
        <f t="shared" si="42"/>
        <v>32</v>
      </c>
      <c r="AZ40" s="70">
        <f t="shared" si="42"/>
        <v>32</v>
      </c>
      <c r="BA40" s="70">
        <f t="shared" si="42"/>
        <v>0</v>
      </c>
      <c r="BB40" s="70">
        <f t="shared" si="42"/>
        <v>27</v>
      </c>
      <c r="BC40" s="70"/>
    </row>
    <row r="41" spans="1:55" s="106" customFormat="1" ht="15.75" customHeight="1">
      <c r="AE41" s="95">
        <f>(AJ40+6+AK40)/AB32*100</f>
        <v>37.404580152671755</v>
      </c>
      <c r="AJ41" s="71">
        <f>SUM(AJ40,AK40)+6</f>
        <v>49</v>
      </c>
      <c r="AX41" s="95">
        <f>(AX40+28+AY40)/AP32*100</f>
        <v>78.523489932885909</v>
      </c>
      <c r="BB41" s="70">
        <f>AX40+AY40+28</f>
        <v>117</v>
      </c>
    </row>
    <row r="42" spans="1:55" s="106" customFormat="1" ht="15.75" customHeight="1">
      <c r="AJ42" s="70">
        <f>AJ40+AX40</f>
        <v>89</v>
      </c>
      <c r="AZ42" s="106">
        <f>86/131*100</f>
        <v>65.648854961832058</v>
      </c>
    </row>
    <row r="43" spans="1:55" s="106" customFormat="1" ht="15.75" customHeight="1">
      <c r="AJ43" s="70">
        <f>AN40+BB40</f>
        <v>39</v>
      </c>
    </row>
    <row r="44" spans="1:55" s="106" customFormat="1" ht="15.75" customHeight="1">
      <c r="AJ44" s="70">
        <f>AK40+AY40</f>
        <v>43</v>
      </c>
    </row>
    <row r="45" spans="1:55" ht="15.75" customHeight="1"/>
    <row r="46" spans="1:55" ht="15.75" customHeight="1"/>
    <row r="47" spans="1:55" ht="15.75" customHeight="1"/>
    <row r="48" spans="1:5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</sheetData>
  <mergeCells count="61">
    <mergeCell ref="AJ6:AJ8"/>
    <mergeCell ref="A19:A26"/>
    <mergeCell ref="AA6:AA8"/>
    <mergeCell ref="AB6:AE6"/>
    <mergeCell ref="AF6:AI6"/>
    <mergeCell ref="AD7:AE7"/>
    <mergeCell ref="AF7:AF8"/>
    <mergeCell ref="AG7:AG8"/>
    <mergeCell ref="AH7:AI7"/>
    <mergeCell ref="S7:S8"/>
    <mergeCell ref="A5:A8"/>
    <mergeCell ref="B5:B8"/>
    <mergeCell ref="C5:F5"/>
    <mergeCell ref="C6:C8"/>
    <mergeCell ref="D6:D8"/>
    <mergeCell ref="E6:F7"/>
    <mergeCell ref="AY6:BA7"/>
    <mergeCell ref="AP6:AS6"/>
    <mergeCell ref="AT6:AW6"/>
    <mergeCell ref="AT7:AT8"/>
    <mergeCell ref="AU7:AU8"/>
    <mergeCell ref="AP7:AP8"/>
    <mergeCell ref="AQ7:AQ8"/>
    <mergeCell ref="AR7:AS7"/>
    <mergeCell ref="AV7:AW7"/>
    <mergeCell ref="AX6:AX8"/>
    <mergeCell ref="A1:AA1"/>
    <mergeCell ref="AB1:BA1"/>
    <mergeCell ref="A2:AA2"/>
    <mergeCell ref="AB2:BA2"/>
    <mergeCell ref="A3:AA3"/>
    <mergeCell ref="AB3:BA3"/>
    <mergeCell ref="AK6:AM7"/>
    <mergeCell ref="AO6:AO8"/>
    <mergeCell ref="AN6:AN8"/>
    <mergeCell ref="AP5:BC5"/>
    <mergeCell ref="N6:Q6"/>
    <mergeCell ref="R6:U6"/>
    <mergeCell ref="V6:V8"/>
    <mergeCell ref="W6:Y7"/>
    <mergeCell ref="Z6:Z8"/>
    <mergeCell ref="P7:Q7"/>
    <mergeCell ref="R7:R8"/>
    <mergeCell ref="AB7:AB8"/>
    <mergeCell ref="AC7:AC8"/>
    <mergeCell ref="AB5:AO5"/>
    <mergeCell ref="BB6:BB8"/>
    <mergeCell ref="BC6:BC8"/>
    <mergeCell ref="T7:U7"/>
    <mergeCell ref="I6:I8"/>
    <mergeCell ref="J6:J8"/>
    <mergeCell ref="K6:L7"/>
    <mergeCell ref="N5:AA5"/>
    <mergeCell ref="N7:N8"/>
    <mergeCell ref="O7:O8"/>
    <mergeCell ref="A32:A39"/>
    <mergeCell ref="A9:A16"/>
    <mergeCell ref="G5:L5"/>
    <mergeCell ref="M5:M8"/>
    <mergeCell ref="G6:G8"/>
    <mergeCell ref="H6:H8"/>
  </mergeCells>
  <conditionalFormatting sqref="P35">
    <cfRule type="notContainsBlanks" dxfId="0" priority="1">
      <formula>LEN(TRIM(P35))&gt;0</formula>
    </cfRule>
  </conditionalFormatting>
  <pageMargins left="0.7" right="0.7" top="0.75" bottom="0.75" header="0" footer="0"/>
  <pageSetup orientation="landscape" r:id="rId1"/>
  <headerFooter>
    <oddFooter>&amp;R&amp;P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D615"/>
  <sheetViews>
    <sheetView workbookViewId="0">
      <pane xSplit="2" ySplit="8" topLeftCell="Z9" activePane="bottomRight" state="frozen"/>
      <selection pane="topRight" activeCell="C1" sqref="C1"/>
      <selection pane="bottomLeft" activeCell="A11" sqref="A11"/>
      <selection pane="bottomRight" activeCell="AB2" sqref="AB2:BA2"/>
    </sheetView>
  </sheetViews>
  <sheetFormatPr defaultColWidth="11.25" defaultRowHeight="15" customHeight="1"/>
  <cols>
    <col min="1" max="1" width="4.875" customWidth="1"/>
    <col min="2" max="2" width="28.25" customWidth="1"/>
    <col min="3" max="3" width="7.375" customWidth="1"/>
    <col min="4" max="4" width="6.625" customWidth="1"/>
    <col min="5" max="5" width="5.375" customWidth="1"/>
    <col min="6" max="6" width="5" customWidth="1"/>
    <col min="7" max="7" width="6.875" customWidth="1"/>
    <col min="8" max="8" width="6.125" customWidth="1"/>
    <col min="9" max="10" width="5.25" customWidth="1"/>
    <col min="11" max="11" width="6.375" customWidth="1"/>
    <col min="12" max="13" width="5.625" customWidth="1"/>
    <col min="14" max="14" width="5" customWidth="1"/>
    <col min="15" max="15" width="4.875" customWidth="1"/>
    <col min="16" max="16" width="4.75" customWidth="1"/>
    <col min="17" max="19" width="5.75" customWidth="1"/>
    <col min="20" max="21" width="4.625" customWidth="1"/>
    <col min="22" max="22" width="6.625" customWidth="1"/>
    <col min="23" max="23" width="6.875" customWidth="1"/>
    <col min="24" max="24" width="5" customWidth="1"/>
    <col min="25" max="25" width="5.75" customWidth="1"/>
    <col min="26" max="26" width="5.625" customWidth="1"/>
    <col min="27" max="27" width="4.25" customWidth="1"/>
    <col min="28" max="34" width="5" customWidth="1"/>
    <col min="35" max="35" width="4.25" customWidth="1"/>
    <col min="36" max="36" width="5" customWidth="1"/>
    <col min="37" max="37" width="6.125" customWidth="1"/>
    <col min="38" max="38" width="5.875" customWidth="1"/>
    <col min="39" max="42" width="5" customWidth="1"/>
    <col min="43" max="43" width="5.125" customWidth="1"/>
    <col min="44" max="44" width="5" customWidth="1"/>
    <col min="45" max="45" width="4.25" customWidth="1"/>
    <col min="46" max="48" width="5" customWidth="1"/>
    <col min="49" max="49" width="4.625" customWidth="1"/>
    <col min="50" max="50" width="5" customWidth="1"/>
    <col min="51" max="51" width="6.875" customWidth="1"/>
    <col min="52" max="54" width="5" customWidth="1"/>
    <col min="55" max="56" width="4.25" customWidth="1"/>
  </cols>
  <sheetData>
    <row r="1" spans="1:56" ht="20.25" customHeight="1">
      <c r="A1" s="190" t="s">
        <v>80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3"/>
      <c r="AB1" s="190" t="s">
        <v>81</v>
      </c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3"/>
      <c r="BB1" s="25"/>
      <c r="BC1" s="25"/>
      <c r="BD1" s="25"/>
    </row>
    <row r="2" spans="1:56" ht="20.25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91" t="s">
        <v>1</v>
      </c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35"/>
      <c r="BC2" s="35"/>
      <c r="BD2" s="35"/>
    </row>
    <row r="3" spans="1:56" ht="20.25" customHeight="1">
      <c r="A3" s="191" t="s">
        <v>2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91" t="s">
        <v>277</v>
      </c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35"/>
      <c r="BC3" s="35"/>
      <c r="BD3" s="35"/>
    </row>
    <row r="4" spans="1:56" ht="16.5" customHeight="1">
      <c r="A4" s="3"/>
      <c r="B4" s="4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</row>
    <row r="5" spans="1:56" ht="13.5" customHeight="1">
      <c r="A5" s="176" t="s">
        <v>3</v>
      </c>
      <c r="B5" s="210" t="s">
        <v>4</v>
      </c>
      <c r="C5" s="196" t="s">
        <v>82</v>
      </c>
      <c r="D5" s="178"/>
      <c r="E5" s="178"/>
      <c r="F5" s="179"/>
      <c r="G5" s="196" t="s">
        <v>60</v>
      </c>
      <c r="H5" s="178"/>
      <c r="I5" s="178"/>
      <c r="J5" s="178"/>
      <c r="K5" s="178"/>
      <c r="L5" s="179"/>
      <c r="M5" s="197" t="s">
        <v>61</v>
      </c>
      <c r="N5" s="199" t="s">
        <v>83</v>
      </c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9"/>
      <c r="AB5" s="199" t="s">
        <v>84</v>
      </c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9"/>
      <c r="AP5" s="199" t="s">
        <v>85</v>
      </c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9"/>
    </row>
    <row r="6" spans="1:56" ht="13.5" customHeight="1">
      <c r="A6" s="166"/>
      <c r="B6" s="166"/>
      <c r="C6" s="197" t="s">
        <v>65</v>
      </c>
      <c r="D6" s="197" t="s">
        <v>66</v>
      </c>
      <c r="E6" s="198" t="s">
        <v>67</v>
      </c>
      <c r="F6" s="182"/>
      <c r="G6" s="197" t="s">
        <v>19</v>
      </c>
      <c r="H6" s="197" t="s">
        <v>66</v>
      </c>
      <c r="I6" s="197" t="s">
        <v>68</v>
      </c>
      <c r="J6" s="197" t="s">
        <v>69</v>
      </c>
      <c r="K6" s="198" t="s">
        <v>67</v>
      </c>
      <c r="L6" s="182"/>
      <c r="M6" s="166"/>
      <c r="N6" s="196" t="s">
        <v>70</v>
      </c>
      <c r="O6" s="178"/>
      <c r="P6" s="178"/>
      <c r="Q6" s="179"/>
      <c r="R6" s="196" t="s">
        <v>60</v>
      </c>
      <c r="S6" s="178"/>
      <c r="T6" s="178"/>
      <c r="U6" s="179"/>
      <c r="V6" s="168" t="s">
        <v>71</v>
      </c>
      <c r="W6" s="180" t="s">
        <v>72</v>
      </c>
      <c r="X6" s="181"/>
      <c r="Y6" s="182"/>
      <c r="Z6" s="168" t="s">
        <v>73</v>
      </c>
      <c r="AA6" s="197" t="s">
        <v>74</v>
      </c>
      <c r="AB6" s="189" t="s">
        <v>70</v>
      </c>
      <c r="AC6" s="178"/>
      <c r="AD6" s="178"/>
      <c r="AE6" s="179"/>
      <c r="AF6" s="189" t="s">
        <v>60</v>
      </c>
      <c r="AG6" s="178"/>
      <c r="AH6" s="178"/>
      <c r="AI6" s="179"/>
      <c r="AJ6" s="168" t="s">
        <v>71</v>
      </c>
      <c r="AK6" s="180" t="s">
        <v>72</v>
      </c>
      <c r="AL6" s="181"/>
      <c r="AM6" s="182"/>
      <c r="AN6" s="168" t="s">
        <v>73</v>
      </c>
      <c r="AO6" s="168" t="s">
        <v>75</v>
      </c>
      <c r="AP6" s="189" t="s">
        <v>70</v>
      </c>
      <c r="AQ6" s="178"/>
      <c r="AR6" s="178"/>
      <c r="AS6" s="179"/>
      <c r="AT6" s="189" t="s">
        <v>60</v>
      </c>
      <c r="AU6" s="178"/>
      <c r="AV6" s="178"/>
      <c r="AW6" s="179"/>
      <c r="AX6" s="168" t="s">
        <v>71</v>
      </c>
      <c r="AY6" s="180" t="s">
        <v>72</v>
      </c>
      <c r="AZ6" s="181"/>
      <c r="BA6" s="182"/>
      <c r="BB6" s="168" t="s">
        <v>73</v>
      </c>
      <c r="BC6" s="168" t="s">
        <v>76</v>
      </c>
      <c r="BD6" s="211" t="s">
        <v>86</v>
      </c>
    </row>
    <row r="7" spans="1:56" ht="29.25" customHeight="1">
      <c r="A7" s="166"/>
      <c r="B7" s="166"/>
      <c r="C7" s="166"/>
      <c r="D7" s="166"/>
      <c r="E7" s="183"/>
      <c r="F7" s="185"/>
      <c r="G7" s="166"/>
      <c r="H7" s="166"/>
      <c r="I7" s="166"/>
      <c r="J7" s="166"/>
      <c r="K7" s="183"/>
      <c r="L7" s="185"/>
      <c r="M7" s="166"/>
      <c r="N7" s="197" t="s">
        <v>65</v>
      </c>
      <c r="O7" s="197" t="s">
        <v>66</v>
      </c>
      <c r="P7" s="196" t="s">
        <v>67</v>
      </c>
      <c r="Q7" s="179"/>
      <c r="R7" s="197" t="s">
        <v>19</v>
      </c>
      <c r="S7" s="197" t="s">
        <v>66</v>
      </c>
      <c r="T7" s="196" t="s">
        <v>67</v>
      </c>
      <c r="U7" s="179"/>
      <c r="V7" s="166"/>
      <c r="W7" s="183"/>
      <c r="X7" s="184"/>
      <c r="Y7" s="185"/>
      <c r="Z7" s="166"/>
      <c r="AA7" s="166"/>
      <c r="AB7" s="168" t="s">
        <v>19</v>
      </c>
      <c r="AC7" s="168" t="s">
        <v>66</v>
      </c>
      <c r="AD7" s="189" t="s">
        <v>67</v>
      </c>
      <c r="AE7" s="179"/>
      <c r="AF7" s="168" t="s">
        <v>19</v>
      </c>
      <c r="AG7" s="168" t="s">
        <v>66</v>
      </c>
      <c r="AH7" s="189" t="s">
        <v>67</v>
      </c>
      <c r="AI7" s="179"/>
      <c r="AJ7" s="166"/>
      <c r="AK7" s="183"/>
      <c r="AL7" s="184"/>
      <c r="AM7" s="185"/>
      <c r="AN7" s="166"/>
      <c r="AO7" s="166"/>
      <c r="AP7" s="168" t="s">
        <v>19</v>
      </c>
      <c r="AQ7" s="168" t="s">
        <v>66</v>
      </c>
      <c r="AR7" s="189" t="s">
        <v>67</v>
      </c>
      <c r="AS7" s="179"/>
      <c r="AT7" s="168" t="s">
        <v>19</v>
      </c>
      <c r="AU7" s="168" t="s">
        <v>66</v>
      </c>
      <c r="AV7" s="189" t="s">
        <v>67</v>
      </c>
      <c r="AW7" s="179"/>
      <c r="AX7" s="166"/>
      <c r="AY7" s="183"/>
      <c r="AZ7" s="184"/>
      <c r="BA7" s="185"/>
      <c r="BB7" s="166"/>
      <c r="BC7" s="166"/>
      <c r="BD7" s="166"/>
    </row>
    <row r="8" spans="1:56" ht="45.75" customHeight="1">
      <c r="A8" s="167"/>
      <c r="B8" s="167"/>
      <c r="C8" s="167"/>
      <c r="D8" s="167"/>
      <c r="E8" s="38" t="s">
        <v>19</v>
      </c>
      <c r="F8" s="38" t="s">
        <v>66</v>
      </c>
      <c r="G8" s="167"/>
      <c r="H8" s="167"/>
      <c r="I8" s="167"/>
      <c r="J8" s="167"/>
      <c r="K8" s="38" t="s">
        <v>19</v>
      </c>
      <c r="L8" s="38" t="s">
        <v>66</v>
      </c>
      <c r="M8" s="167"/>
      <c r="N8" s="167"/>
      <c r="O8" s="167"/>
      <c r="P8" s="38" t="s">
        <v>19</v>
      </c>
      <c r="Q8" s="38" t="s">
        <v>66</v>
      </c>
      <c r="R8" s="167"/>
      <c r="S8" s="167"/>
      <c r="T8" s="38" t="s">
        <v>19</v>
      </c>
      <c r="U8" s="38" t="s">
        <v>66</v>
      </c>
      <c r="V8" s="167"/>
      <c r="W8" s="12" t="s">
        <v>15</v>
      </c>
      <c r="X8" s="12" t="s">
        <v>78</v>
      </c>
      <c r="Y8" s="12" t="s">
        <v>79</v>
      </c>
      <c r="Z8" s="167"/>
      <c r="AA8" s="167"/>
      <c r="AB8" s="167"/>
      <c r="AC8" s="167"/>
      <c r="AD8" s="12" t="s">
        <v>19</v>
      </c>
      <c r="AE8" s="38" t="s">
        <v>66</v>
      </c>
      <c r="AF8" s="167"/>
      <c r="AG8" s="167"/>
      <c r="AH8" s="12" t="s">
        <v>19</v>
      </c>
      <c r="AI8" s="38" t="s">
        <v>66</v>
      </c>
      <c r="AJ8" s="167"/>
      <c r="AK8" s="12" t="s">
        <v>15</v>
      </c>
      <c r="AL8" s="12" t="s">
        <v>78</v>
      </c>
      <c r="AM8" s="12" t="s">
        <v>79</v>
      </c>
      <c r="AN8" s="167"/>
      <c r="AO8" s="167"/>
      <c r="AP8" s="167"/>
      <c r="AQ8" s="167"/>
      <c r="AR8" s="12" t="s">
        <v>19</v>
      </c>
      <c r="AS8" s="38" t="s">
        <v>66</v>
      </c>
      <c r="AT8" s="167"/>
      <c r="AU8" s="167"/>
      <c r="AV8" s="12" t="s">
        <v>19</v>
      </c>
      <c r="AW8" s="38" t="s">
        <v>66</v>
      </c>
      <c r="AX8" s="167"/>
      <c r="AY8" s="12" t="s">
        <v>15</v>
      </c>
      <c r="AZ8" s="12" t="s">
        <v>78</v>
      </c>
      <c r="BA8" s="12" t="s">
        <v>79</v>
      </c>
      <c r="BB8" s="167"/>
      <c r="BC8" s="167"/>
      <c r="BD8" s="167"/>
    </row>
    <row r="9" spans="1:56" ht="15" customHeight="1">
      <c r="A9" s="15">
        <v>28</v>
      </c>
      <c r="B9" s="16" t="s">
        <v>32</v>
      </c>
      <c r="C9" s="28">
        <f t="shared" ref="C9:H9" si="0">N9+AB9+AP9</f>
        <v>537</v>
      </c>
      <c r="D9" s="28">
        <f t="shared" si="0"/>
        <v>245</v>
      </c>
      <c r="E9" s="28">
        <f t="shared" si="0"/>
        <v>0</v>
      </c>
      <c r="F9" s="28">
        <f t="shared" si="0"/>
        <v>0</v>
      </c>
      <c r="G9" s="28">
        <f t="shared" si="0"/>
        <v>149</v>
      </c>
      <c r="H9" s="28">
        <f t="shared" si="0"/>
        <v>65</v>
      </c>
      <c r="I9" s="39">
        <v>24</v>
      </c>
      <c r="J9" s="40"/>
      <c r="K9" s="28">
        <f t="shared" ref="K9:L16" si="1">T9+AH9+AV9</f>
        <v>0</v>
      </c>
      <c r="L9" s="28">
        <f t="shared" si="1"/>
        <v>0</v>
      </c>
      <c r="M9" s="39">
        <f>(V17+W17+62+AJ17+AK17+74+AX17+AY17+72)/C9*100</f>
        <v>97.206703910614522</v>
      </c>
      <c r="N9" s="39">
        <v>138</v>
      </c>
      <c r="O9" s="39">
        <v>64</v>
      </c>
      <c r="P9" s="39">
        <v>0</v>
      </c>
      <c r="Q9" s="39">
        <v>0</v>
      </c>
      <c r="R9" s="28">
        <f t="shared" ref="R9:R16" si="2">V9+Z9</f>
        <v>27</v>
      </c>
      <c r="S9" s="42">
        <v>15</v>
      </c>
      <c r="T9" s="43"/>
      <c r="U9" s="43"/>
      <c r="V9" s="42">
        <v>20</v>
      </c>
      <c r="W9" s="28">
        <f t="shared" ref="W9:W16" si="3">X9+Y9</f>
        <v>22</v>
      </c>
      <c r="X9" s="42">
        <v>21</v>
      </c>
      <c r="Y9" s="42">
        <v>1</v>
      </c>
      <c r="Z9" s="42">
        <v>7</v>
      </c>
      <c r="AA9" s="43"/>
      <c r="AB9" s="42">
        <v>216</v>
      </c>
      <c r="AC9" s="42">
        <v>100</v>
      </c>
      <c r="AD9" s="43"/>
      <c r="AE9" s="43"/>
      <c r="AF9" s="28">
        <f t="shared" ref="AF9:AF16" si="4">AJ9+AN9</f>
        <v>65</v>
      </c>
      <c r="AG9" s="42">
        <v>24</v>
      </c>
      <c r="AH9" s="43"/>
      <c r="AI9" s="43"/>
      <c r="AJ9" s="42">
        <v>50</v>
      </c>
      <c r="AK9" s="28">
        <f t="shared" ref="AK9:AK16" si="5">AL9+AM9</f>
        <v>50</v>
      </c>
      <c r="AL9" s="42">
        <v>49</v>
      </c>
      <c r="AM9" s="42">
        <v>1</v>
      </c>
      <c r="AN9" s="42">
        <v>15</v>
      </c>
      <c r="AO9" s="39">
        <f>(AJ9+AK9)/AB9*100</f>
        <v>46.296296296296298</v>
      </c>
      <c r="AP9" s="39">
        <v>183</v>
      </c>
      <c r="AQ9" s="39">
        <v>81</v>
      </c>
      <c r="AR9" s="40"/>
      <c r="AS9" s="40"/>
      <c r="AT9" s="28">
        <f t="shared" ref="AT9:AT16" si="6">AX9+BB9</f>
        <v>57</v>
      </c>
      <c r="AU9" s="42">
        <v>26</v>
      </c>
      <c r="AV9" s="43"/>
      <c r="AW9" s="43"/>
      <c r="AX9" s="42">
        <v>42</v>
      </c>
      <c r="AY9" s="28">
        <f t="shared" ref="AY9:AY16" si="7">AZ9+BA9</f>
        <v>51</v>
      </c>
      <c r="AZ9" s="42">
        <v>51</v>
      </c>
      <c r="BA9" s="43"/>
      <c r="BB9" s="42">
        <v>15</v>
      </c>
      <c r="BC9" s="39"/>
      <c r="BD9" s="34"/>
    </row>
    <row r="10" spans="1:56" ht="15" customHeight="1">
      <c r="A10" s="15"/>
      <c r="B10" s="18" t="s">
        <v>33</v>
      </c>
      <c r="C10" s="28">
        <f t="shared" ref="C10:H10" si="8">N10+AB10+AP10</f>
        <v>0</v>
      </c>
      <c r="D10" s="28">
        <f t="shared" si="8"/>
        <v>0</v>
      </c>
      <c r="E10" s="28">
        <f t="shared" si="8"/>
        <v>0</v>
      </c>
      <c r="F10" s="28">
        <f t="shared" si="8"/>
        <v>0</v>
      </c>
      <c r="G10" s="28">
        <f t="shared" si="8"/>
        <v>38</v>
      </c>
      <c r="H10" s="28">
        <f t="shared" si="8"/>
        <v>19</v>
      </c>
      <c r="I10" s="39">
        <v>2</v>
      </c>
      <c r="J10" s="40"/>
      <c r="K10" s="28">
        <f t="shared" si="1"/>
        <v>0</v>
      </c>
      <c r="L10" s="28">
        <f t="shared" si="1"/>
        <v>0</v>
      </c>
      <c r="M10" s="40"/>
      <c r="N10" s="40"/>
      <c r="O10" s="40"/>
      <c r="P10" s="40"/>
      <c r="Q10" s="40"/>
      <c r="R10" s="28">
        <f t="shared" si="2"/>
        <v>12</v>
      </c>
      <c r="S10" s="42">
        <v>5</v>
      </c>
      <c r="T10" s="43"/>
      <c r="U10" s="43"/>
      <c r="V10" s="42">
        <v>8</v>
      </c>
      <c r="W10" s="28">
        <f t="shared" si="3"/>
        <v>0</v>
      </c>
      <c r="X10" s="43"/>
      <c r="Y10" s="43"/>
      <c r="Z10" s="42">
        <v>4</v>
      </c>
      <c r="AA10" s="43"/>
      <c r="AB10" s="43"/>
      <c r="AC10" s="43"/>
      <c r="AD10" s="43"/>
      <c r="AE10" s="43"/>
      <c r="AF10" s="28">
        <f t="shared" si="4"/>
        <v>18</v>
      </c>
      <c r="AG10" s="42">
        <v>8</v>
      </c>
      <c r="AH10" s="43"/>
      <c r="AI10" s="43"/>
      <c r="AJ10" s="42">
        <v>12</v>
      </c>
      <c r="AK10" s="28">
        <f t="shared" si="5"/>
        <v>0</v>
      </c>
      <c r="AL10" s="43"/>
      <c r="AM10" s="43"/>
      <c r="AN10" s="42">
        <v>6</v>
      </c>
      <c r="AO10" s="40">
        <f>(AJ10+AK10)/AB9*100</f>
        <v>5.5555555555555554</v>
      </c>
      <c r="AP10" s="40"/>
      <c r="AQ10" s="40"/>
      <c r="AR10" s="40"/>
      <c r="AS10" s="40"/>
      <c r="AT10" s="28">
        <f t="shared" si="6"/>
        <v>8</v>
      </c>
      <c r="AU10" s="42">
        <v>6</v>
      </c>
      <c r="AV10" s="43"/>
      <c r="AW10" s="43"/>
      <c r="AX10" s="42">
        <v>4</v>
      </c>
      <c r="AY10" s="28">
        <f t="shared" si="7"/>
        <v>0</v>
      </c>
      <c r="AZ10" s="43"/>
      <c r="BA10" s="43"/>
      <c r="BB10" s="42">
        <v>4</v>
      </c>
      <c r="BC10" s="45"/>
      <c r="BD10" s="34"/>
    </row>
    <row r="11" spans="1:56" ht="15" customHeight="1">
      <c r="A11" s="15"/>
      <c r="B11" s="18" t="s">
        <v>34</v>
      </c>
      <c r="C11" s="28">
        <f t="shared" ref="C11:H11" si="9">N11+AB11+AP11</f>
        <v>0</v>
      </c>
      <c r="D11" s="28">
        <f t="shared" si="9"/>
        <v>0</v>
      </c>
      <c r="E11" s="28">
        <f t="shared" si="9"/>
        <v>0</v>
      </c>
      <c r="F11" s="28">
        <f t="shared" si="9"/>
        <v>0</v>
      </c>
      <c r="G11" s="28">
        <f t="shared" si="9"/>
        <v>34</v>
      </c>
      <c r="H11" s="28">
        <f t="shared" si="9"/>
        <v>12</v>
      </c>
      <c r="I11" s="39">
        <v>3</v>
      </c>
      <c r="J11" s="40"/>
      <c r="K11" s="28">
        <f t="shared" si="1"/>
        <v>0</v>
      </c>
      <c r="L11" s="28">
        <f t="shared" si="1"/>
        <v>0</v>
      </c>
      <c r="M11" s="40"/>
      <c r="N11" s="40"/>
      <c r="O11" s="40"/>
      <c r="P11" s="40"/>
      <c r="Q11" s="40"/>
      <c r="R11" s="28">
        <f t="shared" si="2"/>
        <v>5</v>
      </c>
      <c r="S11" s="42">
        <v>1</v>
      </c>
      <c r="T11" s="43"/>
      <c r="U11" s="43"/>
      <c r="V11" s="42">
        <v>2</v>
      </c>
      <c r="W11" s="28">
        <f t="shared" si="3"/>
        <v>0</v>
      </c>
      <c r="X11" s="43"/>
      <c r="Y11" s="43"/>
      <c r="Z11" s="42">
        <v>3</v>
      </c>
      <c r="AA11" s="43"/>
      <c r="AB11" s="43"/>
      <c r="AC11" s="43"/>
      <c r="AD11" s="43"/>
      <c r="AE11" s="43"/>
      <c r="AF11" s="28">
        <f t="shared" si="4"/>
        <v>10</v>
      </c>
      <c r="AG11" s="42">
        <v>5</v>
      </c>
      <c r="AH11" s="43"/>
      <c r="AI11" s="43"/>
      <c r="AJ11" s="42">
        <v>5</v>
      </c>
      <c r="AK11" s="28">
        <f t="shared" si="5"/>
        <v>0</v>
      </c>
      <c r="AL11" s="43"/>
      <c r="AM11" s="43"/>
      <c r="AN11" s="42">
        <v>5</v>
      </c>
      <c r="AO11" s="40">
        <f>(AJ11+AK11)/AB9*100</f>
        <v>2.3148148148148149</v>
      </c>
      <c r="AP11" s="40"/>
      <c r="AQ11" s="40"/>
      <c r="AR11" s="40"/>
      <c r="AS11" s="40"/>
      <c r="AT11" s="28">
        <f t="shared" si="6"/>
        <v>19</v>
      </c>
      <c r="AU11" s="42">
        <v>6</v>
      </c>
      <c r="AV11" s="43"/>
      <c r="AW11" s="43"/>
      <c r="AX11" s="42">
        <v>4</v>
      </c>
      <c r="AY11" s="28">
        <f t="shared" si="7"/>
        <v>0</v>
      </c>
      <c r="AZ11" s="43"/>
      <c r="BA11" s="43"/>
      <c r="BB11" s="42">
        <v>15</v>
      </c>
      <c r="BC11" s="40"/>
      <c r="BD11" s="44">
        <v>1</v>
      </c>
    </row>
    <row r="12" spans="1:56" ht="15" customHeight="1">
      <c r="A12" s="15"/>
      <c r="B12" s="18" t="s">
        <v>35</v>
      </c>
      <c r="C12" s="28">
        <f t="shared" ref="C12:H12" si="10">N12+AB12+AP12</f>
        <v>0</v>
      </c>
      <c r="D12" s="28">
        <f t="shared" si="10"/>
        <v>0</v>
      </c>
      <c r="E12" s="28">
        <f t="shared" si="10"/>
        <v>0</v>
      </c>
      <c r="F12" s="28">
        <f t="shared" si="10"/>
        <v>0</v>
      </c>
      <c r="G12" s="28">
        <f t="shared" si="10"/>
        <v>7</v>
      </c>
      <c r="H12" s="28">
        <f t="shared" si="10"/>
        <v>4</v>
      </c>
      <c r="I12" s="39">
        <v>2</v>
      </c>
      <c r="J12" s="40"/>
      <c r="K12" s="28">
        <f t="shared" si="1"/>
        <v>0</v>
      </c>
      <c r="L12" s="28">
        <f t="shared" si="1"/>
        <v>0</v>
      </c>
      <c r="M12" s="40"/>
      <c r="N12" s="40"/>
      <c r="O12" s="40"/>
      <c r="P12" s="40"/>
      <c r="Q12" s="40"/>
      <c r="R12" s="28">
        <f t="shared" si="2"/>
        <v>2</v>
      </c>
      <c r="S12" s="42">
        <v>2</v>
      </c>
      <c r="T12" s="43"/>
      <c r="U12" s="43"/>
      <c r="V12" s="42">
        <v>1</v>
      </c>
      <c r="W12" s="28">
        <f t="shared" si="3"/>
        <v>0</v>
      </c>
      <c r="X12" s="43"/>
      <c r="Y12" s="43"/>
      <c r="Z12" s="42">
        <v>1</v>
      </c>
      <c r="AA12" s="43"/>
      <c r="AB12" s="43"/>
      <c r="AC12" s="43"/>
      <c r="AD12" s="43"/>
      <c r="AE12" s="43"/>
      <c r="AF12" s="28">
        <f t="shared" si="4"/>
        <v>5</v>
      </c>
      <c r="AG12" s="42">
        <v>2</v>
      </c>
      <c r="AH12" s="43"/>
      <c r="AI12" s="43"/>
      <c r="AJ12" s="42">
        <v>3</v>
      </c>
      <c r="AK12" s="28">
        <f t="shared" si="5"/>
        <v>0</v>
      </c>
      <c r="AL12" s="43"/>
      <c r="AM12" s="43"/>
      <c r="AN12" s="42">
        <v>2</v>
      </c>
      <c r="AO12" s="40">
        <f>(AJ12+AK12)/AB9*100</f>
        <v>1.3888888888888888</v>
      </c>
      <c r="AP12" s="40"/>
      <c r="AQ12" s="40"/>
      <c r="AR12" s="40"/>
      <c r="AS12" s="40"/>
      <c r="AT12" s="28">
        <f t="shared" si="6"/>
        <v>0</v>
      </c>
      <c r="AU12" s="43"/>
      <c r="AV12" s="43"/>
      <c r="AW12" s="43"/>
      <c r="AX12" s="46"/>
      <c r="AY12" s="28">
        <f t="shared" si="7"/>
        <v>0</v>
      </c>
      <c r="AZ12" s="43"/>
      <c r="BA12" s="43"/>
      <c r="BB12" s="46"/>
      <c r="BC12" s="47"/>
      <c r="BD12" s="34"/>
    </row>
    <row r="13" spans="1:56" ht="15" customHeight="1">
      <c r="A13" s="15"/>
      <c r="B13" s="18" t="s">
        <v>36</v>
      </c>
      <c r="C13" s="28">
        <f t="shared" ref="C13:H13" si="11">N13+AB13+AP13</f>
        <v>0</v>
      </c>
      <c r="D13" s="28">
        <f t="shared" si="11"/>
        <v>0</v>
      </c>
      <c r="E13" s="28">
        <f t="shared" si="11"/>
        <v>0</v>
      </c>
      <c r="F13" s="28">
        <f t="shared" si="11"/>
        <v>0</v>
      </c>
      <c r="G13" s="28">
        <f t="shared" si="11"/>
        <v>4</v>
      </c>
      <c r="H13" s="28">
        <f t="shared" si="11"/>
        <v>4</v>
      </c>
      <c r="I13" s="40"/>
      <c r="J13" s="40"/>
      <c r="K13" s="28">
        <f t="shared" si="1"/>
        <v>0</v>
      </c>
      <c r="L13" s="28">
        <f t="shared" si="1"/>
        <v>0</v>
      </c>
      <c r="M13" s="40"/>
      <c r="N13" s="40"/>
      <c r="O13" s="40"/>
      <c r="P13" s="40"/>
      <c r="Q13" s="40"/>
      <c r="R13" s="28">
        <f t="shared" si="2"/>
        <v>4</v>
      </c>
      <c r="S13" s="42">
        <v>4</v>
      </c>
      <c r="T13" s="43"/>
      <c r="U13" s="43"/>
      <c r="V13" s="42">
        <v>1</v>
      </c>
      <c r="W13" s="28">
        <f t="shared" si="3"/>
        <v>0</v>
      </c>
      <c r="X13" s="43"/>
      <c r="Y13" s="43"/>
      <c r="Z13" s="42">
        <v>3</v>
      </c>
      <c r="AA13" s="43"/>
      <c r="AB13" s="43"/>
      <c r="AC13" s="43"/>
      <c r="AD13" s="43"/>
      <c r="AE13" s="43"/>
      <c r="AF13" s="28">
        <f t="shared" si="4"/>
        <v>0</v>
      </c>
      <c r="AG13" s="43"/>
      <c r="AH13" s="43"/>
      <c r="AI13" s="43"/>
      <c r="AJ13" s="43"/>
      <c r="AK13" s="28">
        <f t="shared" si="5"/>
        <v>0</v>
      </c>
      <c r="AL13" s="43"/>
      <c r="AM13" s="43"/>
      <c r="AN13" s="43"/>
      <c r="AO13" s="40"/>
      <c r="AP13" s="40"/>
      <c r="AQ13" s="40"/>
      <c r="AR13" s="40"/>
      <c r="AS13" s="40"/>
      <c r="AT13" s="28">
        <f t="shared" si="6"/>
        <v>0</v>
      </c>
      <c r="AU13" s="43"/>
      <c r="AV13" s="43"/>
      <c r="AW13" s="43"/>
      <c r="AX13" s="43"/>
      <c r="AY13" s="28">
        <f t="shared" si="7"/>
        <v>0</v>
      </c>
      <c r="AZ13" s="43"/>
      <c r="BA13" s="43"/>
      <c r="BB13" s="43"/>
      <c r="BC13" s="40"/>
      <c r="BD13" s="34"/>
    </row>
    <row r="14" spans="1:56" ht="15" customHeight="1">
      <c r="A14" s="15"/>
      <c r="B14" s="18" t="s">
        <v>37</v>
      </c>
      <c r="C14" s="28">
        <f t="shared" ref="C14:H14" si="12">N14+AB14+AP14</f>
        <v>0</v>
      </c>
      <c r="D14" s="28">
        <f t="shared" si="12"/>
        <v>0</v>
      </c>
      <c r="E14" s="28">
        <f t="shared" si="12"/>
        <v>0</v>
      </c>
      <c r="F14" s="28">
        <f t="shared" si="12"/>
        <v>0</v>
      </c>
      <c r="G14" s="28">
        <f t="shared" si="12"/>
        <v>53</v>
      </c>
      <c r="H14" s="28">
        <f t="shared" si="12"/>
        <v>19</v>
      </c>
      <c r="I14" s="39">
        <v>14</v>
      </c>
      <c r="J14" s="40"/>
      <c r="K14" s="28">
        <f t="shared" si="1"/>
        <v>0</v>
      </c>
      <c r="L14" s="28">
        <f t="shared" si="1"/>
        <v>0</v>
      </c>
      <c r="M14" s="40"/>
      <c r="N14" s="40"/>
      <c r="O14" s="40"/>
      <c r="P14" s="40"/>
      <c r="Q14" s="40"/>
      <c r="R14" s="28">
        <f t="shared" si="2"/>
        <v>5</v>
      </c>
      <c r="S14" s="42">
        <v>2</v>
      </c>
      <c r="T14" s="43"/>
      <c r="U14" s="43"/>
      <c r="V14" s="42">
        <v>4</v>
      </c>
      <c r="W14" s="28">
        <f t="shared" si="3"/>
        <v>0</v>
      </c>
      <c r="X14" s="43"/>
      <c r="Y14" s="43"/>
      <c r="Z14" s="42">
        <v>1</v>
      </c>
      <c r="AA14" s="43"/>
      <c r="AB14" s="43"/>
      <c r="AC14" s="43"/>
      <c r="AD14" s="43"/>
      <c r="AE14" s="43"/>
      <c r="AF14" s="28">
        <f t="shared" si="4"/>
        <v>26</v>
      </c>
      <c r="AG14" s="42">
        <v>8</v>
      </c>
      <c r="AH14" s="43"/>
      <c r="AI14" s="43"/>
      <c r="AJ14" s="42">
        <v>16</v>
      </c>
      <c r="AK14" s="28">
        <f t="shared" si="5"/>
        <v>0</v>
      </c>
      <c r="AL14" s="43"/>
      <c r="AM14" s="43"/>
      <c r="AN14" s="42">
        <v>10</v>
      </c>
      <c r="AO14" s="40">
        <f>(AJ14+AK14)/AB9*100</f>
        <v>7.4074074074074066</v>
      </c>
      <c r="AP14" s="40"/>
      <c r="AQ14" s="40"/>
      <c r="AR14" s="40"/>
      <c r="AS14" s="40"/>
      <c r="AT14" s="28">
        <f t="shared" si="6"/>
        <v>22</v>
      </c>
      <c r="AU14" s="42">
        <v>9</v>
      </c>
      <c r="AV14" s="43"/>
      <c r="AW14" s="43"/>
      <c r="AX14" s="42">
        <v>10</v>
      </c>
      <c r="AY14" s="28">
        <f t="shared" si="7"/>
        <v>0</v>
      </c>
      <c r="AZ14" s="43"/>
      <c r="BA14" s="43"/>
      <c r="BB14" s="42">
        <v>12</v>
      </c>
      <c r="BC14" s="48"/>
      <c r="BD14" s="34"/>
    </row>
    <row r="15" spans="1:56" ht="15" customHeight="1">
      <c r="A15" s="15"/>
      <c r="B15" s="18" t="s">
        <v>38</v>
      </c>
      <c r="C15" s="28">
        <f t="shared" ref="C15:H15" si="13">N15+AB15+AP15</f>
        <v>0</v>
      </c>
      <c r="D15" s="28">
        <f t="shared" si="13"/>
        <v>0</v>
      </c>
      <c r="E15" s="28">
        <f t="shared" si="13"/>
        <v>0</v>
      </c>
      <c r="F15" s="28">
        <f t="shared" si="13"/>
        <v>0</v>
      </c>
      <c r="G15" s="28">
        <f t="shared" si="13"/>
        <v>2</v>
      </c>
      <c r="H15" s="28">
        <f t="shared" si="13"/>
        <v>0</v>
      </c>
      <c r="I15" s="40"/>
      <c r="J15" s="40"/>
      <c r="K15" s="28">
        <f t="shared" si="1"/>
        <v>0</v>
      </c>
      <c r="L15" s="28">
        <f t="shared" si="1"/>
        <v>0</v>
      </c>
      <c r="M15" s="40"/>
      <c r="N15" s="40"/>
      <c r="O15" s="40"/>
      <c r="P15" s="40"/>
      <c r="Q15" s="40"/>
      <c r="R15" s="28">
        <f t="shared" si="2"/>
        <v>2</v>
      </c>
      <c r="S15" s="43"/>
      <c r="T15" s="43"/>
      <c r="U15" s="43"/>
      <c r="V15" s="42">
        <v>1</v>
      </c>
      <c r="W15" s="28">
        <f t="shared" si="3"/>
        <v>0</v>
      </c>
      <c r="X15" s="43"/>
      <c r="Y15" s="43"/>
      <c r="Z15" s="42">
        <v>1</v>
      </c>
      <c r="AA15" s="43"/>
      <c r="AB15" s="43"/>
      <c r="AC15" s="43"/>
      <c r="AD15" s="43"/>
      <c r="AE15" s="43"/>
      <c r="AF15" s="28">
        <f t="shared" si="4"/>
        <v>0</v>
      </c>
      <c r="AG15" s="43"/>
      <c r="AH15" s="43"/>
      <c r="AI15" s="43"/>
      <c r="AJ15" s="43"/>
      <c r="AK15" s="28">
        <f t="shared" si="5"/>
        <v>0</v>
      </c>
      <c r="AL15" s="43"/>
      <c r="AM15" s="43"/>
      <c r="AN15" s="43"/>
      <c r="AO15" s="40"/>
      <c r="AP15" s="40"/>
      <c r="AQ15" s="40"/>
      <c r="AR15" s="40"/>
      <c r="AS15" s="40"/>
      <c r="AT15" s="28">
        <f t="shared" si="6"/>
        <v>0</v>
      </c>
      <c r="AU15" s="43"/>
      <c r="AV15" s="43"/>
      <c r="AW15" s="43"/>
      <c r="AX15" s="43"/>
      <c r="AY15" s="28">
        <f t="shared" si="7"/>
        <v>0</v>
      </c>
      <c r="AZ15" s="43"/>
      <c r="BA15" s="43"/>
      <c r="BB15" s="43"/>
      <c r="BC15" s="40"/>
      <c r="BD15" s="34"/>
    </row>
    <row r="16" spans="1:56" ht="15" customHeight="1">
      <c r="A16" s="15"/>
      <c r="B16" s="19" t="s">
        <v>39</v>
      </c>
      <c r="C16" s="28">
        <f t="shared" ref="C16:H16" si="14">N16+AB16+AP16</f>
        <v>0</v>
      </c>
      <c r="D16" s="28">
        <f t="shared" si="14"/>
        <v>0</v>
      </c>
      <c r="E16" s="28">
        <f t="shared" si="14"/>
        <v>0</v>
      </c>
      <c r="F16" s="28">
        <f t="shared" si="14"/>
        <v>0</v>
      </c>
      <c r="G16" s="28">
        <f t="shared" si="14"/>
        <v>10</v>
      </c>
      <c r="H16" s="28">
        <f t="shared" si="14"/>
        <v>3</v>
      </c>
      <c r="I16" s="39">
        <v>1</v>
      </c>
      <c r="J16" s="40"/>
      <c r="K16" s="28">
        <f t="shared" si="1"/>
        <v>0</v>
      </c>
      <c r="L16" s="28">
        <f t="shared" si="1"/>
        <v>0</v>
      </c>
      <c r="M16" s="40"/>
      <c r="N16" s="40"/>
      <c r="O16" s="40"/>
      <c r="P16" s="40"/>
      <c r="Q16" s="40"/>
      <c r="R16" s="28">
        <f t="shared" si="2"/>
        <v>7</v>
      </c>
      <c r="S16" s="42">
        <v>2</v>
      </c>
      <c r="T16" s="43"/>
      <c r="U16" s="43"/>
      <c r="V16" s="42">
        <v>5</v>
      </c>
      <c r="W16" s="28">
        <f t="shared" si="3"/>
        <v>0</v>
      </c>
      <c r="X16" s="43"/>
      <c r="Y16" s="43"/>
      <c r="Z16" s="42">
        <v>2</v>
      </c>
      <c r="AA16" s="43"/>
      <c r="AB16" s="43"/>
      <c r="AC16" s="43"/>
      <c r="AD16" s="43"/>
      <c r="AE16" s="43"/>
      <c r="AF16" s="28">
        <f t="shared" si="4"/>
        <v>3</v>
      </c>
      <c r="AG16" s="42">
        <v>1</v>
      </c>
      <c r="AH16" s="43"/>
      <c r="AI16" s="43"/>
      <c r="AJ16" s="42">
        <v>3</v>
      </c>
      <c r="AK16" s="28">
        <f t="shared" si="5"/>
        <v>0</v>
      </c>
      <c r="AL16" s="43"/>
      <c r="AM16" s="43"/>
      <c r="AN16" s="43"/>
      <c r="AO16" s="40">
        <f>(AJ16+AK16)/AB9*100</f>
        <v>1.3888888888888888</v>
      </c>
      <c r="AP16" s="40"/>
      <c r="AQ16" s="40"/>
      <c r="AR16" s="40"/>
      <c r="AS16" s="40"/>
      <c r="AT16" s="28">
        <f t="shared" si="6"/>
        <v>0</v>
      </c>
      <c r="AU16" s="43"/>
      <c r="AV16" s="43"/>
      <c r="AW16" s="43"/>
      <c r="AX16" s="43"/>
      <c r="AY16" s="28">
        <f t="shared" si="7"/>
        <v>0</v>
      </c>
      <c r="AZ16" s="43"/>
      <c r="BA16" s="43"/>
      <c r="BB16" s="43"/>
      <c r="BC16" s="40"/>
      <c r="BD16" s="34"/>
    </row>
    <row r="17" spans="1:56" ht="15.75" hidden="1" customHeight="1">
      <c r="C17" s="70">
        <f>SUM(C9:C16)</f>
        <v>537</v>
      </c>
      <c r="D17" s="70">
        <f t="shared" ref="D17:BD17" si="15">SUM(D9:D16)</f>
        <v>245</v>
      </c>
      <c r="E17" s="70">
        <f t="shared" si="15"/>
        <v>0</v>
      </c>
      <c r="F17" s="70">
        <f t="shared" si="15"/>
        <v>0</v>
      </c>
      <c r="G17" s="70">
        <f t="shared" si="15"/>
        <v>297</v>
      </c>
      <c r="H17" s="70">
        <f t="shared" si="15"/>
        <v>126</v>
      </c>
      <c r="I17" s="70">
        <f t="shared" si="15"/>
        <v>46</v>
      </c>
      <c r="J17" s="70">
        <f t="shared" si="15"/>
        <v>0</v>
      </c>
      <c r="K17" s="70">
        <f t="shared" si="15"/>
        <v>0</v>
      </c>
      <c r="L17" s="70">
        <f t="shared" si="15"/>
        <v>0</v>
      </c>
      <c r="M17" s="70">
        <f t="shared" si="15"/>
        <v>97.206703910614522</v>
      </c>
      <c r="N17" s="70">
        <f t="shared" si="15"/>
        <v>138</v>
      </c>
      <c r="O17" s="70">
        <f t="shared" si="15"/>
        <v>64</v>
      </c>
      <c r="P17" s="70">
        <f t="shared" si="15"/>
        <v>0</v>
      </c>
      <c r="Q17" s="70">
        <f t="shared" si="15"/>
        <v>0</v>
      </c>
      <c r="R17" s="70">
        <f t="shared" si="15"/>
        <v>64</v>
      </c>
      <c r="S17" s="70">
        <f t="shared" si="15"/>
        <v>31</v>
      </c>
      <c r="T17" s="70">
        <f t="shared" si="15"/>
        <v>0</v>
      </c>
      <c r="U17" s="70">
        <f t="shared" si="15"/>
        <v>0</v>
      </c>
      <c r="V17" s="70">
        <f t="shared" si="15"/>
        <v>42</v>
      </c>
      <c r="W17" s="70">
        <f t="shared" si="15"/>
        <v>22</v>
      </c>
      <c r="X17" s="70">
        <f t="shared" si="15"/>
        <v>21</v>
      </c>
      <c r="Y17" s="70">
        <f t="shared" si="15"/>
        <v>1</v>
      </c>
      <c r="Z17" s="70">
        <f t="shared" si="15"/>
        <v>22</v>
      </c>
      <c r="AA17" s="70">
        <f t="shared" si="15"/>
        <v>0</v>
      </c>
      <c r="AB17" s="70">
        <f t="shared" si="15"/>
        <v>216</v>
      </c>
      <c r="AC17" s="70">
        <f t="shared" si="15"/>
        <v>100</v>
      </c>
      <c r="AD17" s="70">
        <f t="shared" si="15"/>
        <v>0</v>
      </c>
      <c r="AE17" s="70">
        <f t="shared" si="15"/>
        <v>0</v>
      </c>
      <c r="AF17" s="70">
        <f t="shared" si="15"/>
        <v>127</v>
      </c>
      <c r="AG17" s="70">
        <f t="shared" si="15"/>
        <v>48</v>
      </c>
      <c r="AH17" s="70">
        <f t="shared" si="15"/>
        <v>0</v>
      </c>
      <c r="AI17" s="70">
        <f t="shared" si="15"/>
        <v>0</v>
      </c>
      <c r="AJ17" s="70">
        <f t="shared" si="15"/>
        <v>89</v>
      </c>
      <c r="AK17" s="70">
        <f t="shared" si="15"/>
        <v>50</v>
      </c>
      <c r="AL17" s="70">
        <f t="shared" si="15"/>
        <v>49</v>
      </c>
      <c r="AM17" s="70">
        <f t="shared" si="15"/>
        <v>1</v>
      </c>
      <c r="AN17" s="70">
        <f t="shared" si="15"/>
        <v>38</v>
      </c>
      <c r="AO17" s="70">
        <f t="shared" si="15"/>
        <v>64.351851851851848</v>
      </c>
      <c r="AP17" s="70">
        <f t="shared" si="15"/>
        <v>183</v>
      </c>
      <c r="AQ17" s="70">
        <f t="shared" si="15"/>
        <v>81</v>
      </c>
      <c r="AR17" s="70">
        <f t="shared" si="15"/>
        <v>0</v>
      </c>
      <c r="AS17" s="70">
        <f t="shared" si="15"/>
        <v>0</v>
      </c>
      <c r="AT17" s="70">
        <f t="shared" si="15"/>
        <v>106</v>
      </c>
      <c r="AU17" s="70">
        <f t="shared" si="15"/>
        <v>47</v>
      </c>
      <c r="AV17" s="70">
        <f t="shared" si="15"/>
        <v>0</v>
      </c>
      <c r="AW17" s="70">
        <f t="shared" si="15"/>
        <v>0</v>
      </c>
      <c r="AX17" s="70">
        <f t="shared" si="15"/>
        <v>60</v>
      </c>
      <c r="AY17" s="70">
        <f t="shared" si="15"/>
        <v>51</v>
      </c>
      <c r="AZ17" s="70">
        <f t="shared" si="15"/>
        <v>51</v>
      </c>
      <c r="BA17" s="70">
        <f t="shared" si="15"/>
        <v>0</v>
      </c>
      <c r="BB17" s="70">
        <f t="shared" si="15"/>
        <v>46</v>
      </c>
      <c r="BC17" s="70">
        <f t="shared" si="15"/>
        <v>0</v>
      </c>
      <c r="BD17" s="70">
        <f t="shared" si="15"/>
        <v>1</v>
      </c>
    </row>
    <row r="18" spans="1:56" ht="15.75" hidden="1" customHeight="1">
      <c r="V18" s="70">
        <f>SUM(V17,W17)</f>
        <v>64</v>
      </c>
      <c r="AJ18" s="70">
        <f>SUM(AJ17,AK17)</f>
        <v>139</v>
      </c>
      <c r="AX18" s="70">
        <f>SUM(AX17,AY17)</f>
        <v>111</v>
      </c>
    </row>
    <row r="19" spans="1:56" s="75" customFormat="1" ht="15.75" hidden="1" customHeight="1">
      <c r="G19" s="74">
        <f>SUM(G10:G16)</f>
        <v>148</v>
      </c>
      <c r="H19" s="74">
        <f t="shared" ref="H19:BD19" si="16">SUM(H10:H16)</f>
        <v>61</v>
      </c>
      <c r="I19" s="74">
        <f t="shared" si="16"/>
        <v>22</v>
      </c>
      <c r="J19" s="74">
        <f t="shared" si="16"/>
        <v>0</v>
      </c>
      <c r="K19" s="74">
        <f t="shared" si="16"/>
        <v>0</v>
      </c>
      <c r="L19" s="74">
        <f t="shared" si="16"/>
        <v>0</v>
      </c>
      <c r="M19" s="74">
        <f t="shared" si="16"/>
        <v>0</v>
      </c>
      <c r="N19" s="74">
        <f t="shared" si="16"/>
        <v>0</v>
      </c>
      <c r="O19" s="74">
        <f t="shared" si="16"/>
        <v>0</v>
      </c>
      <c r="P19" s="74">
        <f t="shared" si="16"/>
        <v>0</v>
      </c>
      <c r="Q19" s="74">
        <f t="shared" si="16"/>
        <v>0</v>
      </c>
      <c r="R19" s="74">
        <f t="shared" si="16"/>
        <v>37</v>
      </c>
      <c r="S19" s="74">
        <f t="shared" si="16"/>
        <v>16</v>
      </c>
      <c r="T19" s="74">
        <f t="shared" si="16"/>
        <v>0</v>
      </c>
      <c r="U19" s="74">
        <f t="shared" si="16"/>
        <v>0</v>
      </c>
      <c r="V19" s="74">
        <f t="shared" si="16"/>
        <v>22</v>
      </c>
      <c r="W19" s="74">
        <f t="shared" si="16"/>
        <v>0</v>
      </c>
      <c r="X19" s="74">
        <f t="shared" si="16"/>
        <v>0</v>
      </c>
      <c r="Y19" s="74">
        <f t="shared" si="16"/>
        <v>0</v>
      </c>
      <c r="Z19" s="74">
        <f t="shared" si="16"/>
        <v>15</v>
      </c>
      <c r="AA19" s="74">
        <f t="shared" si="16"/>
        <v>0</v>
      </c>
      <c r="AB19" s="74">
        <f t="shared" si="16"/>
        <v>0</v>
      </c>
      <c r="AC19" s="74">
        <f t="shared" si="16"/>
        <v>0</v>
      </c>
      <c r="AD19" s="74">
        <f t="shared" si="16"/>
        <v>0</v>
      </c>
      <c r="AE19" s="74">
        <f t="shared" si="16"/>
        <v>0</v>
      </c>
      <c r="AF19" s="74">
        <f t="shared" si="16"/>
        <v>62</v>
      </c>
      <c r="AG19" s="74">
        <f t="shared" si="16"/>
        <v>24</v>
      </c>
      <c r="AH19" s="74">
        <f t="shared" si="16"/>
        <v>0</v>
      </c>
      <c r="AI19" s="74">
        <f t="shared" si="16"/>
        <v>0</v>
      </c>
      <c r="AJ19" s="74">
        <f t="shared" si="16"/>
        <v>39</v>
      </c>
      <c r="AK19" s="74">
        <f t="shared" si="16"/>
        <v>0</v>
      </c>
      <c r="AL19" s="74">
        <f t="shared" si="16"/>
        <v>0</v>
      </c>
      <c r="AM19" s="74">
        <f t="shared" si="16"/>
        <v>0</v>
      </c>
      <c r="AN19" s="74">
        <f t="shared" si="16"/>
        <v>23</v>
      </c>
      <c r="AO19" s="74">
        <f t="shared" si="16"/>
        <v>18.055555555555554</v>
      </c>
      <c r="AP19" s="74">
        <f t="shared" si="16"/>
        <v>0</v>
      </c>
      <c r="AQ19" s="74">
        <f t="shared" si="16"/>
        <v>0</v>
      </c>
      <c r="AR19" s="74">
        <f t="shared" si="16"/>
        <v>0</v>
      </c>
      <c r="AS19" s="74">
        <f t="shared" si="16"/>
        <v>0</v>
      </c>
      <c r="AT19" s="74">
        <f t="shared" si="16"/>
        <v>49</v>
      </c>
      <c r="AU19" s="74">
        <f t="shared" si="16"/>
        <v>21</v>
      </c>
      <c r="AV19" s="74">
        <f t="shared" si="16"/>
        <v>0</v>
      </c>
      <c r="AW19" s="74">
        <f t="shared" si="16"/>
        <v>0</v>
      </c>
      <c r="AX19" s="74">
        <f t="shared" si="16"/>
        <v>18</v>
      </c>
      <c r="AY19" s="74">
        <f t="shared" si="16"/>
        <v>0</v>
      </c>
      <c r="AZ19" s="74">
        <f t="shared" si="16"/>
        <v>0</v>
      </c>
      <c r="BA19" s="74">
        <f t="shared" si="16"/>
        <v>0</v>
      </c>
      <c r="BB19" s="74">
        <f t="shared" si="16"/>
        <v>31</v>
      </c>
      <c r="BC19" s="74">
        <f t="shared" si="16"/>
        <v>0</v>
      </c>
      <c r="BD19" s="74">
        <f t="shared" si="16"/>
        <v>1</v>
      </c>
    </row>
    <row r="20" spans="1:56" ht="15.75" customHeight="1"/>
    <row r="21" spans="1:56" s="77" customFormat="1" ht="15" customHeight="1">
      <c r="A21" s="162" t="s">
        <v>261</v>
      </c>
      <c r="B21" s="16" t="s">
        <v>32</v>
      </c>
      <c r="C21" s="28">
        <f t="shared" ref="C21:C28" si="17">N21+AB21+AP21</f>
        <v>537</v>
      </c>
      <c r="D21" s="28">
        <f t="shared" ref="D21:D28" si="18">O21+AC21+AQ21</f>
        <v>245</v>
      </c>
      <c r="E21" s="28">
        <f t="shared" ref="E21:E28" si="19">P21+AD21+AR21</f>
        <v>0</v>
      </c>
      <c r="F21" s="28">
        <f t="shared" ref="F21:F28" si="20">Q21+AE21+AS21</f>
        <v>0</v>
      </c>
      <c r="G21" s="28">
        <f t="shared" ref="G21:G28" si="21">R21+AF21+AT21</f>
        <v>150</v>
      </c>
      <c r="H21" s="28">
        <f t="shared" ref="H21:H28" si="22">S21+AG21+AU21</f>
        <v>65</v>
      </c>
      <c r="I21" s="39">
        <v>19</v>
      </c>
      <c r="J21" s="41"/>
      <c r="K21" s="28">
        <f t="shared" ref="K21:K28" si="23">T21+AH21+AV21</f>
        <v>0</v>
      </c>
      <c r="L21" s="28">
        <f t="shared" ref="L21:L28" si="24">U21+AI21+AW21</f>
        <v>0</v>
      </c>
      <c r="M21" s="100">
        <f>(V29+W29+62+AJ29+AK29+74+AX29+AY29+72)/C21*100</f>
        <v>97.579143389199245</v>
      </c>
      <c r="N21" s="91">
        <v>138</v>
      </c>
      <c r="O21" s="91">
        <v>64</v>
      </c>
      <c r="P21" s="39">
        <v>0</v>
      </c>
      <c r="Q21" s="39">
        <v>0</v>
      </c>
      <c r="R21" s="28">
        <f t="shared" ref="R21:R28" si="25">V21+Z21</f>
        <v>27</v>
      </c>
      <c r="S21" s="46">
        <v>15</v>
      </c>
      <c r="T21" s="47"/>
      <c r="U21" s="47"/>
      <c r="V21" s="46">
        <v>20</v>
      </c>
      <c r="W21" s="28">
        <f t="shared" ref="W21:W28" si="26">X21+Y21</f>
        <v>28</v>
      </c>
      <c r="X21" s="97">
        <v>27</v>
      </c>
      <c r="Y21" s="46">
        <v>1</v>
      </c>
      <c r="Z21" s="46">
        <v>7</v>
      </c>
      <c r="AA21" s="47"/>
      <c r="AB21" s="46">
        <v>216</v>
      </c>
      <c r="AC21" s="46">
        <v>100</v>
      </c>
      <c r="AD21" s="47"/>
      <c r="AE21" s="47"/>
      <c r="AF21" s="28">
        <f t="shared" ref="AF21:AF28" si="27">AJ21+AN21</f>
        <v>66</v>
      </c>
      <c r="AG21" s="46">
        <v>24</v>
      </c>
      <c r="AH21" s="47"/>
      <c r="AI21" s="47"/>
      <c r="AJ21" s="97">
        <v>51</v>
      </c>
      <c r="AK21" s="28">
        <f t="shared" ref="AK21:AK28" si="28">AL21+AM21</f>
        <v>47</v>
      </c>
      <c r="AL21" s="97">
        <v>46</v>
      </c>
      <c r="AM21" s="97">
        <v>1</v>
      </c>
      <c r="AN21" s="46">
        <v>15</v>
      </c>
      <c r="AO21" s="39">
        <f>(AJ21+AK21)/AB21*100</f>
        <v>45.370370370370374</v>
      </c>
      <c r="AP21" s="39">
        <v>183</v>
      </c>
      <c r="AQ21" s="39">
        <v>81</v>
      </c>
      <c r="AR21" s="41"/>
      <c r="AS21" s="41"/>
      <c r="AT21" s="28">
        <f t="shared" ref="AT21:AT28" si="29">AX21+BB21</f>
        <v>57</v>
      </c>
      <c r="AU21" s="46">
        <v>26</v>
      </c>
      <c r="AV21" s="47"/>
      <c r="AW21" s="47"/>
      <c r="AX21" s="46">
        <v>42</v>
      </c>
      <c r="AY21" s="28">
        <f t="shared" ref="AY21:AY28" si="30">AZ21+BA21</f>
        <v>51</v>
      </c>
      <c r="AZ21" s="46">
        <v>51</v>
      </c>
      <c r="BA21" s="47"/>
      <c r="BB21" s="46">
        <v>15</v>
      </c>
      <c r="BC21" s="39"/>
      <c r="BD21" s="34"/>
    </row>
    <row r="22" spans="1:56" s="77" customFormat="1" ht="15" customHeight="1">
      <c r="A22" s="163"/>
      <c r="B22" s="18" t="s">
        <v>33</v>
      </c>
      <c r="C22" s="28">
        <f t="shared" si="17"/>
        <v>0</v>
      </c>
      <c r="D22" s="28">
        <f t="shared" si="18"/>
        <v>0</v>
      </c>
      <c r="E22" s="28">
        <f t="shared" si="19"/>
        <v>0</v>
      </c>
      <c r="F22" s="28">
        <f t="shared" si="20"/>
        <v>0</v>
      </c>
      <c r="G22" s="28">
        <f t="shared" si="21"/>
        <v>35</v>
      </c>
      <c r="H22" s="28">
        <f t="shared" si="22"/>
        <v>19</v>
      </c>
      <c r="I22" s="39">
        <v>2</v>
      </c>
      <c r="J22" s="41"/>
      <c r="K22" s="28">
        <f t="shared" si="23"/>
        <v>0</v>
      </c>
      <c r="L22" s="28">
        <f t="shared" si="24"/>
        <v>0</v>
      </c>
      <c r="M22" s="41"/>
      <c r="N22" s="41"/>
      <c r="O22" s="41"/>
      <c r="P22" s="41"/>
      <c r="Q22" s="41"/>
      <c r="R22" s="28">
        <f t="shared" si="25"/>
        <v>10</v>
      </c>
      <c r="S22" s="46">
        <v>5</v>
      </c>
      <c r="T22" s="47"/>
      <c r="U22" s="47"/>
      <c r="V22" s="46">
        <v>6</v>
      </c>
      <c r="W22" s="28">
        <f t="shared" si="26"/>
        <v>0</v>
      </c>
      <c r="X22" s="47"/>
      <c r="Y22" s="47"/>
      <c r="Z22" s="46">
        <v>4</v>
      </c>
      <c r="AA22" s="47"/>
      <c r="AB22" s="47"/>
      <c r="AC22" s="47"/>
      <c r="AD22" s="47"/>
      <c r="AE22" s="47"/>
      <c r="AF22" s="28">
        <f t="shared" si="27"/>
        <v>17</v>
      </c>
      <c r="AG22" s="46">
        <v>8</v>
      </c>
      <c r="AH22" s="47"/>
      <c r="AI22" s="47"/>
      <c r="AJ22" s="97">
        <v>11</v>
      </c>
      <c r="AK22" s="28">
        <f t="shared" si="28"/>
        <v>0</v>
      </c>
      <c r="AL22" s="47"/>
      <c r="AM22" s="47"/>
      <c r="AN22" s="97">
        <v>6</v>
      </c>
      <c r="AO22" s="41">
        <f>(AJ22+AK22)/AB21*100</f>
        <v>5.0925925925925926</v>
      </c>
      <c r="AP22" s="41"/>
      <c r="AQ22" s="41"/>
      <c r="AR22" s="41"/>
      <c r="AS22" s="41"/>
      <c r="AT22" s="28">
        <f t="shared" si="29"/>
        <v>8</v>
      </c>
      <c r="AU22" s="46">
        <v>6</v>
      </c>
      <c r="AV22" s="47"/>
      <c r="AW22" s="47"/>
      <c r="AX22" s="46">
        <v>4</v>
      </c>
      <c r="AY22" s="28">
        <f t="shared" si="30"/>
        <v>0</v>
      </c>
      <c r="AZ22" s="47"/>
      <c r="BA22" s="47"/>
      <c r="BB22" s="46">
        <v>4</v>
      </c>
      <c r="BC22" s="45"/>
      <c r="BD22" s="34"/>
    </row>
    <row r="23" spans="1:56" s="77" customFormat="1" ht="15" customHeight="1">
      <c r="A23" s="163"/>
      <c r="B23" s="18" t="s">
        <v>34</v>
      </c>
      <c r="C23" s="28">
        <f t="shared" si="17"/>
        <v>0</v>
      </c>
      <c r="D23" s="28">
        <f t="shared" si="18"/>
        <v>0</v>
      </c>
      <c r="E23" s="28">
        <f t="shared" si="19"/>
        <v>0</v>
      </c>
      <c r="F23" s="28">
        <f t="shared" si="20"/>
        <v>0</v>
      </c>
      <c r="G23" s="28">
        <f t="shared" si="21"/>
        <v>31</v>
      </c>
      <c r="H23" s="28">
        <f t="shared" si="22"/>
        <v>12</v>
      </c>
      <c r="I23" s="39">
        <v>5</v>
      </c>
      <c r="J23" s="41"/>
      <c r="K23" s="28">
        <f t="shared" si="23"/>
        <v>0</v>
      </c>
      <c r="L23" s="28">
        <f t="shared" si="24"/>
        <v>0</v>
      </c>
      <c r="M23" s="41"/>
      <c r="N23" s="41"/>
      <c r="O23" s="41"/>
      <c r="P23" s="41"/>
      <c r="Q23" s="41"/>
      <c r="R23" s="28">
        <f t="shared" si="25"/>
        <v>3</v>
      </c>
      <c r="S23" s="46">
        <v>1</v>
      </c>
      <c r="T23" s="47"/>
      <c r="U23" s="47"/>
      <c r="V23" s="46">
        <v>1</v>
      </c>
      <c r="W23" s="28">
        <f t="shared" si="26"/>
        <v>0</v>
      </c>
      <c r="X23" s="47"/>
      <c r="Y23" s="47"/>
      <c r="Z23" s="46">
        <v>2</v>
      </c>
      <c r="AA23" s="47"/>
      <c r="AB23" s="47"/>
      <c r="AC23" s="47"/>
      <c r="AD23" s="47"/>
      <c r="AE23" s="47"/>
      <c r="AF23" s="28">
        <f t="shared" si="27"/>
        <v>9</v>
      </c>
      <c r="AG23" s="46">
        <v>5</v>
      </c>
      <c r="AH23" s="47"/>
      <c r="AI23" s="47"/>
      <c r="AJ23" s="97">
        <v>4</v>
      </c>
      <c r="AK23" s="28">
        <f t="shared" si="28"/>
        <v>0</v>
      </c>
      <c r="AL23" s="47"/>
      <c r="AM23" s="47"/>
      <c r="AN23" s="97">
        <v>5</v>
      </c>
      <c r="AO23" s="41">
        <f>(AJ23+AK23)/AB21*100</f>
        <v>1.8518518518518516</v>
      </c>
      <c r="AP23" s="41"/>
      <c r="AQ23" s="41"/>
      <c r="AR23" s="41"/>
      <c r="AS23" s="41"/>
      <c r="AT23" s="28">
        <f t="shared" si="29"/>
        <v>19</v>
      </c>
      <c r="AU23" s="46">
        <v>6</v>
      </c>
      <c r="AV23" s="47"/>
      <c r="AW23" s="47"/>
      <c r="AX23" s="46">
        <v>4</v>
      </c>
      <c r="AY23" s="28">
        <f t="shared" si="30"/>
        <v>0</v>
      </c>
      <c r="AZ23" s="47"/>
      <c r="BA23" s="47"/>
      <c r="BB23" s="46">
        <v>15</v>
      </c>
      <c r="BC23" s="41"/>
      <c r="BD23" s="44">
        <v>1</v>
      </c>
    </row>
    <row r="24" spans="1:56" s="77" customFormat="1" ht="15" customHeight="1">
      <c r="A24" s="163"/>
      <c r="B24" s="18" t="s">
        <v>35</v>
      </c>
      <c r="C24" s="28">
        <f t="shared" si="17"/>
        <v>0</v>
      </c>
      <c r="D24" s="28">
        <f t="shared" si="18"/>
        <v>0</v>
      </c>
      <c r="E24" s="28">
        <f t="shared" si="19"/>
        <v>0</v>
      </c>
      <c r="F24" s="28">
        <f t="shared" si="20"/>
        <v>0</v>
      </c>
      <c r="G24" s="28">
        <f t="shared" si="21"/>
        <v>9</v>
      </c>
      <c r="H24" s="28">
        <f t="shared" si="22"/>
        <v>4</v>
      </c>
      <c r="I24" s="39">
        <v>2</v>
      </c>
      <c r="J24" s="41"/>
      <c r="K24" s="28">
        <f t="shared" si="23"/>
        <v>0</v>
      </c>
      <c r="L24" s="28">
        <f t="shared" si="24"/>
        <v>0</v>
      </c>
      <c r="M24" s="41"/>
      <c r="N24" s="41"/>
      <c r="O24" s="41"/>
      <c r="P24" s="41"/>
      <c r="Q24" s="41"/>
      <c r="R24" s="28">
        <f t="shared" si="25"/>
        <v>2</v>
      </c>
      <c r="S24" s="46">
        <v>2</v>
      </c>
      <c r="T24" s="47"/>
      <c r="U24" s="47"/>
      <c r="V24" s="46">
        <v>1</v>
      </c>
      <c r="W24" s="28">
        <f t="shared" si="26"/>
        <v>0</v>
      </c>
      <c r="X24" s="47"/>
      <c r="Y24" s="47"/>
      <c r="Z24" s="46">
        <v>1</v>
      </c>
      <c r="AA24" s="47"/>
      <c r="AB24" s="47"/>
      <c r="AC24" s="47"/>
      <c r="AD24" s="47"/>
      <c r="AE24" s="47"/>
      <c r="AF24" s="28">
        <f t="shared" si="27"/>
        <v>7</v>
      </c>
      <c r="AG24" s="46">
        <v>2</v>
      </c>
      <c r="AH24" s="47"/>
      <c r="AI24" s="47"/>
      <c r="AJ24" s="97">
        <v>5</v>
      </c>
      <c r="AK24" s="28">
        <f t="shared" si="28"/>
        <v>0</v>
      </c>
      <c r="AL24" s="47"/>
      <c r="AM24" s="47"/>
      <c r="AN24" s="97">
        <v>2</v>
      </c>
      <c r="AO24" s="41">
        <f>(AJ24+AK24)/AB21*100</f>
        <v>2.3148148148148149</v>
      </c>
      <c r="AP24" s="41"/>
      <c r="AQ24" s="41"/>
      <c r="AR24" s="41"/>
      <c r="AS24" s="41"/>
      <c r="AT24" s="28">
        <f t="shared" si="29"/>
        <v>0</v>
      </c>
      <c r="AU24" s="47"/>
      <c r="AV24" s="47"/>
      <c r="AW24" s="47"/>
      <c r="AX24" s="46"/>
      <c r="AY24" s="28">
        <f t="shared" si="30"/>
        <v>0</v>
      </c>
      <c r="AZ24" s="47"/>
      <c r="BA24" s="47"/>
      <c r="BB24" s="46"/>
      <c r="BC24" s="47"/>
      <c r="BD24" s="34"/>
    </row>
    <row r="25" spans="1:56" s="77" customFormat="1" ht="15" customHeight="1">
      <c r="A25" s="163"/>
      <c r="B25" s="18" t="s">
        <v>36</v>
      </c>
      <c r="C25" s="28">
        <f t="shared" si="17"/>
        <v>0</v>
      </c>
      <c r="D25" s="28">
        <f t="shared" si="18"/>
        <v>0</v>
      </c>
      <c r="E25" s="28">
        <f t="shared" si="19"/>
        <v>0</v>
      </c>
      <c r="F25" s="28">
        <f t="shared" si="20"/>
        <v>0</v>
      </c>
      <c r="G25" s="28">
        <f t="shared" si="21"/>
        <v>4</v>
      </c>
      <c r="H25" s="28">
        <f t="shared" si="22"/>
        <v>4</v>
      </c>
      <c r="I25" s="41"/>
      <c r="J25" s="41"/>
      <c r="K25" s="28">
        <f t="shared" si="23"/>
        <v>0</v>
      </c>
      <c r="L25" s="28">
        <f t="shared" si="24"/>
        <v>0</v>
      </c>
      <c r="M25" s="41"/>
      <c r="N25" s="41"/>
      <c r="O25" s="41"/>
      <c r="P25" s="41"/>
      <c r="Q25" s="41"/>
      <c r="R25" s="28">
        <f t="shared" si="25"/>
        <v>4</v>
      </c>
      <c r="S25" s="46">
        <v>4</v>
      </c>
      <c r="T25" s="47"/>
      <c r="U25" s="47"/>
      <c r="V25" s="46">
        <v>1</v>
      </c>
      <c r="W25" s="28">
        <f t="shared" si="26"/>
        <v>0</v>
      </c>
      <c r="X25" s="47"/>
      <c r="Y25" s="47"/>
      <c r="Z25" s="46">
        <v>3</v>
      </c>
      <c r="AA25" s="47"/>
      <c r="AB25" s="47"/>
      <c r="AC25" s="47"/>
      <c r="AD25" s="47"/>
      <c r="AE25" s="47"/>
      <c r="AF25" s="28">
        <f t="shared" si="27"/>
        <v>0</v>
      </c>
      <c r="AG25" s="47"/>
      <c r="AH25" s="47"/>
      <c r="AI25" s="47"/>
      <c r="AJ25" s="99"/>
      <c r="AK25" s="28">
        <f t="shared" si="28"/>
        <v>0</v>
      </c>
      <c r="AL25" s="47"/>
      <c r="AM25" s="47"/>
      <c r="AN25" s="99"/>
      <c r="AO25" s="41"/>
      <c r="AP25" s="41"/>
      <c r="AQ25" s="41"/>
      <c r="AR25" s="41"/>
      <c r="AS25" s="41"/>
      <c r="AT25" s="28">
        <f t="shared" si="29"/>
        <v>0</v>
      </c>
      <c r="AU25" s="47"/>
      <c r="AV25" s="47"/>
      <c r="AW25" s="47"/>
      <c r="AX25" s="47"/>
      <c r="AY25" s="28">
        <f t="shared" si="30"/>
        <v>0</v>
      </c>
      <c r="AZ25" s="47"/>
      <c r="BA25" s="47"/>
      <c r="BB25" s="47"/>
      <c r="BC25" s="41"/>
      <c r="BD25" s="34"/>
    </row>
    <row r="26" spans="1:56" s="77" customFormat="1" ht="15" customHeight="1">
      <c r="A26" s="163"/>
      <c r="B26" s="18" t="s">
        <v>37</v>
      </c>
      <c r="C26" s="28">
        <f t="shared" si="17"/>
        <v>0</v>
      </c>
      <c r="D26" s="28">
        <f t="shared" si="18"/>
        <v>0</v>
      </c>
      <c r="E26" s="28">
        <f t="shared" si="19"/>
        <v>0</v>
      </c>
      <c r="F26" s="28">
        <f t="shared" si="20"/>
        <v>0</v>
      </c>
      <c r="G26" s="28">
        <f t="shared" si="21"/>
        <v>53</v>
      </c>
      <c r="H26" s="28">
        <f t="shared" si="22"/>
        <v>19</v>
      </c>
      <c r="I26" s="39">
        <v>12</v>
      </c>
      <c r="J26" s="41"/>
      <c r="K26" s="28">
        <f t="shared" si="23"/>
        <v>0</v>
      </c>
      <c r="L26" s="28">
        <f t="shared" si="24"/>
        <v>0</v>
      </c>
      <c r="M26" s="41"/>
      <c r="N26" s="41"/>
      <c r="O26" s="41"/>
      <c r="P26" s="41"/>
      <c r="Q26" s="41"/>
      <c r="R26" s="28">
        <f t="shared" si="25"/>
        <v>5</v>
      </c>
      <c r="S26" s="46">
        <v>2</v>
      </c>
      <c r="T26" s="47"/>
      <c r="U26" s="47"/>
      <c r="V26" s="46">
        <v>4</v>
      </c>
      <c r="W26" s="28">
        <f t="shared" si="26"/>
        <v>0</v>
      </c>
      <c r="X26" s="47"/>
      <c r="Y26" s="47"/>
      <c r="Z26" s="46">
        <v>1</v>
      </c>
      <c r="AA26" s="47"/>
      <c r="AB26" s="47"/>
      <c r="AC26" s="47"/>
      <c r="AD26" s="47"/>
      <c r="AE26" s="47"/>
      <c r="AF26" s="28">
        <f t="shared" si="27"/>
        <v>26</v>
      </c>
      <c r="AG26" s="46">
        <v>8</v>
      </c>
      <c r="AH26" s="47"/>
      <c r="AI26" s="47"/>
      <c r="AJ26" s="97">
        <v>18</v>
      </c>
      <c r="AK26" s="28">
        <f t="shared" si="28"/>
        <v>0</v>
      </c>
      <c r="AL26" s="47"/>
      <c r="AM26" s="47"/>
      <c r="AN26" s="97">
        <v>8</v>
      </c>
      <c r="AO26" s="41">
        <f>(AJ26+AK26)/AB21*100</f>
        <v>8.3333333333333321</v>
      </c>
      <c r="AP26" s="41"/>
      <c r="AQ26" s="41"/>
      <c r="AR26" s="41"/>
      <c r="AS26" s="41"/>
      <c r="AT26" s="28">
        <f t="shared" si="29"/>
        <v>22</v>
      </c>
      <c r="AU26" s="46">
        <v>9</v>
      </c>
      <c r="AV26" s="47"/>
      <c r="AW26" s="47"/>
      <c r="AX26" s="46">
        <v>10</v>
      </c>
      <c r="AY26" s="28">
        <f t="shared" si="30"/>
        <v>0</v>
      </c>
      <c r="AZ26" s="47"/>
      <c r="BA26" s="47"/>
      <c r="BB26" s="46">
        <v>12</v>
      </c>
      <c r="BC26" s="48"/>
      <c r="BD26" s="34"/>
    </row>
    <row r="27" spans="1:56" s="77" customFormat="1" ht="15" customHeight="1">
      <c r="A27" s="163"/>
      <c r="B27" s="18" t="s">
        <v>38</v>
      </c>
      <c r="C27" s="28">
        <f t="shared" si="17"/>
        <v>0</v>
      </c>
      <c r="D27" s="28">
        <f t="shared" si="18"/>
        <v>0</v>
      </c>
      <c r="E27" s="28">
        <f t="shared" si="19"/>
        <v>0</v>
      </c>
      <c r="F27" s="28">
        <f t="shared" si="20"/>
        <v>0</v>
      </c>
      <c r="G27" s="28">
        <f t="shared" si="21"/>
        <v>3</v>
      </c>
      <c r="H27" s="28">
        <f t="shared" si="22"/>
        <v>0</v>
      </c>
      <c r="I27" s="41"/>
      <c r="J27" s="41"/>
      <c r="K27" s="28">
        <f t="shared" si="23"/>
        <v>0</v>
      </c>
      <c r="L27" s="28">
        <f t="shared" si="24"/>
        <v>0</v>
      </c>
      <c r="M27" s="41"/>
      <c r="N27" s="41"/>
      <c r="O27" s="41"/>
      <c r="P27" s="41"/>
      <c r="Q27" s="41"/>
      <c r="R27" s="28">
        <f t="shared" si="25"/>
        <v>3</v>
      </c>
      <c r="S27" s="47"/>
      <c r="T27" s="47"/>
      <c r="U27" s="47"/>
      <c r="V27" s="46">
        <v>2</v>
      </c>
      <c r="W27" s="28">
        <f t="shared" si="26"/>
        <v>0</v>
      </c>
      <c r="X27" s="47"/>
      <c r="Y27" s="47"/>
      <c r="Z27" s="46">
        <v>1</v>
      </c>
      <c r="AA27" s="47"/>
      <c r="AB27" s="47"/>
      <c r="AC27" s="47"/>
      <c r="AD27" s="47"/>
      <c r="AE27" s="47"/>
      <c r="AF27" s="28">
        <f t="shared" si="27"/>
        <v>0</v>
      </c>
      <c r="AG27" s="47"/>
      <c r="AH27" s="47"/>
      <c r="AI27" s="47"/>
      <c r="AJ27" s="99"/>
      <c r="AK27" s="28">
        <f t="shared" si="28"/>
        <v>0</v>
      </c>
      <c r="AL27" s="47"/>
      <c r="AM27" s="47"/>
      <c r="AN27" s="99"/>
      <c r="AO27" s="41"/>
      <c r="AP27" s="41"/>
      <c r="AQ27" s="41"/>
      <c r="AR27" s="41"/>
      <c r="AS27" s="41"/>
      <c r="AT27" s="28">
        <f t="shared" si="29"/>
        <v>0</v>
      </c>
      <c r="AU27" s="47"/>
      <c r="AV27" s="47"/>
      <c r="AW27" s="47"/>
      <c r="AX27" s="47"/>
      <c r="AY27" s="28">
        <f t="shared" si="30"/>
        <v>0</v>
      </c>
      <c r="AZ27" s="47"/>
      <c r="BA27" s="47"/>
      <c r="BB27" s="47"/>
      <c r="BC27" s="41"/>
      <c r="BD27" s="34"/>
    </row>
    <row r="28" spans="1:56" s="77" customFormat="1" ht="15" customHeight="1">
      <c r="A28" s="164"/>
      <c r="B28" s="19" t="s">
        <v>39</v>
      </c>
      <c r="C28" s="28">
        <f t="shared" si="17"/>
        <v>0</v>
      </c>
      <c r="D28" s="28">
        <f t="shared" si="18"/>
        <v>0</v>
      </c>
      <c r="E28" s="28">
        <f t="shared" si="19"/>
        <v>0</v>
      </c>
      <c r="F28" s="28">
        <f t="shared" si="20"/>
        <v>0</v>
      </c>
      <c r="G28" s="28">
        <f t="shared" si="21"/>
        <v>8</v>
      </c>
      <c r="H28" s="28">
        <f t="shared" si="22"/>
        <v>3</v>
      </c>
      <c r="I28" s="39"/>
      <c r="J28" s="41"/>
      <c r="K28" s="28">
        <f t="shared" si="23"/>
        <v>0</v>
      </c>
      <c r="L28" s="28">
        <f t="shared" si="24"/>
        <v>0</v>
      </c>
      <c r="M28" s="41"/>
      <c r="N28" s="41"/>
      <c r="O28" s="41"/>
      <c r="P28" s="41"/>
      <c r="Q28" s="41"/>
      <c r="R28" s="28">
        <f t="shared" si="25"/>
        <v>6</v>
      </c>
      <c r="S28" s="46">
        <v>2</v>
      </c>
      <c r="T28" s="47"/>
      <c r="U28" s="47"/>
      <c r="V28" s="46">
        <v>4</v>
      </c>
      <c r="W28" s="28">
        <f t="shared" si="26"/>
        <v>0</v>
      </c>
      <c r="X28" s="47"/>
      <c r="Y28" s="47"/>
      <c r="Z28" s="46">
        <v>2</v>
      </c>
      <c r="AA28" s="47"/>
      <c r="AB28" s="47"/>
      <c r="AC28" s="47"/>
      <c r="AD28" s="47"/>
      <c r="AE28" s="47"/>
      <c r="AF28" s="28">
        <f t="shared" si="27"/>
        <v>2</v>
      </c>
      <c r="AG28" s="46">
        <v>1</v>
      </c>
      <c r="AH28" s="47"/>
      <c r="AI28" s="47"/>
      <c r="AJ28" s="97">
        <v>2</v>
      </c>
      <c r="AK28" s="28">
        <f t="shared" si="28"/>
        <v>0</v>
      </c>
      <c r="AL28" s="47"/>
      <c r="AM28" s="47"/>
      <c r="AN28" s="99"/>
      <c r="AO28" s="41">
        <f>(AJ28+AK28)/AB21*100</f>
        <v>0.92592592592592582</v>
      </c>
      <c r="AP28" s="41"/>
      <c r="AQ28" s="41"/>
      <c r="AR28" s="41"/>
      <c r="AS28" s="41"/>
      <c r="AT28" s="28">
        <f t="shared" si="29"/>
        <v>0</v>
      </c>
      <c r="AU28" s="47"/>
      <c r="AV28" s="47"/>
      <c r="AW28" s="47"/>
      <c r="AX28" s="47"/>
      <c r="AY28" s="28">
        <f t="shared" si="30"/>
        <v>0</v>
      </c>
      <c r="AZ28" s="47"/>
      <c r="BA28" s="47"/>
      <c r="BB28" s="47"/>
      <c r="BC28" s="41"/>
      <c r="BD28" s="34"/>
    </row>
    <row r="29" spans="1:56" ht="15.75" customHeight="1">
      <c r="G29" s="70">
        <f>SUM(G21:G28)</f>
        <v>293</v>
      </c>
      <c r="R29" s="70">
        <f>SUM(R21:R28)</f>
        <v>60</v>
      </c>
      <c r="S29" s="70">
        <f t="shared" ref="S29:BD29" si="31">SUM(S21:S28)</f>
        <v>31</v>
      </c>
      <c r="T29" s="70">
        <f t="shared" si="31"/>
        <v>0</v>
      </c>
      <c r="U29" s="70">
        <f t="shared" si="31"/>
        <v>0</v>
      </c>
      <c r="V29" s="70">
        <f t="shared" si="31"/>
        <v>39</v>
      </c>
      <c r="W29" s="70">
        <f t="shared" si="31"/>
        <v>28</v>
      </c>
      <c r="X29" s="70">
        <f t="shared" si="31"/>
        <v>27</v>
      </c>
      <c r="Y29" s="70">
        <f t="shared" si="31"/>
        <v>1</v>
      </c>
      <c r="Z29" s="70">
        <f t="shared" si="31"/>
        <v>21</v>
      </c>
      <c r="AA29" s="70">
        <f t="shared" si="31"/>
        <v>0</v>
      </c>
      <c r="AB29" s="70">
        <f t="shared" si="31"/>
        <v>216</v>
      </c>
      <c r="AC29" s="70">
        <f t="shared" si="31"/>
        <v>100</v>
      </c>
      <c r="AD29" s="70">
        <f t="shared" si="31"/>
        <v>0</v>
      </c>
      <c r="AE29" s="70">
        <f t="shared" si="31"/>
        <v>0</v>
      </c>
      <c r="AF29" s="70">
        <f t="shared" si="31"/>
        <v>127</v>
      </c>
      <c r="AG29" s="70">
        <f t="shared" si="31"/>
        <v>48</v>
      </c>
      <c r="AH29" s="70">
        <f t="shared" si="31"/>
        <v>0</v>
      </c>
      <c r="AI29" s="70">
        <f t="shared" si="31"/>
        <v>0</v>
      </c>
      <c r="AJ29" s="70">
        <f t="shared" si="31"/>
        <v>91</v>
      </c>
      <c r="AK29" s="70">
        <f t="shared" si="31"/>
        <v>47</v>
      </c>
      <c r="AL29" s="70">
        <f t="shared" si="31"/>
        <v>46</v>
      </c>
      <c r="AM29" s="70">
        <f t="shared" si="31"/>
        <v>1</v>
      </c>
      <c r="AN29" s="70">
        <f t="shared" si="31"/>
        <v>36</v>
      </c>
      <c r="AO29" s="70">
        <f t="shared" si="31"/>
        <v>63.8888888888889</v>
      </c>
      <c r="AP29" s="70">
        <f t="shared" si="31"/>
        <v>183</v>
      </c>
      <c r="AQ29" s="70">
        <f t="shared" si="31"/>
        <v>81</v>
      </c>
      <c r="AR29" s="70">
        <f t="shared" si="31"/>
        <v>0</v>
      </c>
      <c r="AS29" s="70">
        <f t="shared" si="31"/>
        <v>0</v>
      </c>
      <c r="AT29" s="70">
        <f t="shared" si="31"/>
        <v>106</v>
      </c>
      <c r="AU29" s="70">
        <f t="shared" si="31"/>
        <v>47</v>
      </c>
      <c r="AV29" s="70">
        <f t="shared" si="31"/>
        <v>0</v>
      </c>
      <c r="AW29" s="70">
        <f t="shared" si="31"/>
        <v>0</v>
      </c>
      <c r="AX29" s="70">
        <f t="shared" si="31"/>
        <v>60</v>
      </c>
      <c r="AY29" s="70">
        <f t="shared" si="31"/>
        <v>51</v>
      </c>
      <c r="AZ29" s="70">
        <f t="shared" si="31"/>
        <v>51</v>
      </c>
      <c r="BA29" s="70">
        <f t="shared" si="31"/>
        <v>0</v>
      </c>
      <c r="BB29" s="70">
        <f t="shared" si="31"/>
        <v>46</v>
      </c>
      <c r="BC29" s="70">
        <f t="shared" si="31"/>
        <v>0</v>
      </c>
      <c r="BD29" s="70">
        <f t="shared" si="31"/>
        <v>1</v>
      </c>
    </row>
    <row r="30" spans="1:56" s="75" customFormat="1" ht="15.75" customHeight="1">
      <c r="A30" s="127">
        <v>28</v>
      </c>
      <c r="B30" s="16" t="s">
        <v>32</v>
      </c>
      <c r="C30" s="128">
        <f t="shared" ref="C30:H37" si="32">N30+AB30+AP30</f>
        <v>537</v>
      </c>
      <c r="D30" s="128">
        <f t="shared" si="32"/>
        <v>245</v>
      </c>
      <c r="E30" s="128">
        <f t="shared" si="32"/>
        <v>0</v>
      </c>
      <c r="F30" s="128">
        <f t="shared" si="32"/>
        <v>0</v>
      </c>
      <c r="G30" s="128">
        <f t="shared" si="32"/>
        <v>150</v>
      </c>
      <c r="H30" s="128">
        <f t="shared" si="32"/>
        <v>65</v>
      </c>
      <c r="I30" s="129">
        <v>19</v>
      </c>
      <c r="J30" s="129"/>
      <c r="K30" s="128">
        <f t="shared" ref="K30:L37" si="33">T30+AH30+AV30</f>
        <v>0</v>
      </c>
      <c r="L30" s="128">
        <f t="shared" si="33"/>
        <v>0</v>
      </c>
      <c r="M30" s="129">
        <f>(V39+AJ39+AX39)/C30*100</f>
        <v>0</v>
      </c>
      <c r="N30" s="129">
        <v>138</v>
      </c>
      <c r="O30" s="129">
        <v>64</v>
      </c>
      <c r="P30" s="129">
        <v>0</v>
      </c>
      <c r="Q30" s="129">
        <v>0</v>
      </c>
      <c r="R30" s="128">
        <f t="shared" ref="R30:R37" si="34">V30+Z30</f>
        <v>28</v>
      </c>
      <c r="S30" s="129">
        <v>15</v>
      </c>
      <c r="T30" s="129"/>
      <c r="U30" s="129"/>
      <c r="V30" s="129">
        <v>21</v>
      </c>
      <c r="W30" s="128">
        <f t="shared" ref="W30:W37" si="35">X30+Y30</f>
        <v>28</v>
      </c>
      <c r="X30" s="129">
        <v>27</v>
      </c>
      <c r="Y30" s="129">
        <v>1</v>
      </c>
      <c r="Z30" s="129">
        <v>7</v>
      </c>
      <c r="AA30" s="130">
        <v>97.826086956521735</v>
      </c>
      <c r="AB30" s="129">
        <v>216</v>
      </c>
      <c r="AC30" s="129">
        <v>100</v>
      </c>
      <c r="AD30" s="129"/>
      <c r="AE30" s="129"/>
      <c r="AF30" s="128">
        <f t="shared" ref="AF30:AF37" si="36">AJ30+AN30</f>
        <v>65</v>
      </c>
      <c r="AG30" s="129">
        <v>24</v>
      </c>
      <c r="AH30" s="129"/>
      <c r="AI30" s="129"/>
      <c r="AJ30" s="129">
        <v>50</v>
      </c>
      <c r="AK30" s="128">
        <f t="shared" ref="AK30:AK37" si="37">AL30+AM30</f>
        <v>54</v>
      </c>
      <c r="AL30" s="129">
        <v>53</v>
      </c>
      <c r="AM30" s="129">
        <v>1</v>
      </c>
      <c r="AN30" s="129">
        <v>15</v>
      </c>
      <c r="AO30" s="130">
        <v>99.537037037037038</v>
      </c>
      <c r="AP30" s="129">
        <v>183</v>
      </c>
      <c r="AQ30" s="129">
        <v>81</v>
      </c>
      <c r="AR30" s="129"/>
      <c r="AS30" s="129"/>
      <c r="AT30" s="128">
        <f t="shared" ref="AT30:AT37" si="38">AX30+BB30</f>
        <v>57</v>
      </c>
      <c r="AU30" s="129">
        <v>26</v>
      </c>
      <c r="AV30" s="129"/>
      <c r="AW30" s="129"/>
      <c r="AX30" s="129">
        <v>46</v>
      </c>
      <c r="AY30" s="128">
        <f t="shared" ref="AY30:AY37" si="39">AZ30+BA30</f>
        <v>47</v>
      </c>
      <c r="AZ30" s="129">
        <v>47</v>
      </c>
      <c r="BA30" s="129"/>
      <c r="BB30" s="129">
        <v>11</v>
      </c>
      <c r="BC30" s="130">
        <v>100</v>
      </c>
      <c r="BD30" s="131"/>
    </row>
    <row r="31" spans="1:56" ht="15.75" customHeight="1">
      <c r="A31" s="127"/>
      <c r="B31" s="117" t="s">
        <v>264</v>
      </c>
      <c r="C31" s="128">
        <f t="shared" si="32"/>
        <v>0</v>
      </c>
      <c r="D31" s="128">
        <f t="shared" si="32"/>
        <v>0</v>
      </c>
      <c r="E31" s="128">
        <f t="shared" si="32"/>
        <v>0</v>
      </c>
      <c r="F31" s="128">
        <f t="shared" si="32"/>
        <v>0</v>
      </c>
      <c r="G31" s="128">
        <f t="shared" si="32"/>
        <v>37</v>
      </c>
      <c r="H31" s="128">
        <f t="shared" si="32"/>
        <v>19</v>
      </c>
      <c r="I31" s="129">
        <v>1</v>
      </c>
      <c r="J31" s="129"/>
      <c r="K31" s="128">
        <f t="shared" si="33"/>
        <v>0</v>
      </c>
      <c r="L31" s="128">
        <f t="shared" si="33"/>
        <v>0</v>
      </c>
      <c r="M31" s="129"/>
      <c r="N31" s="129"/>
      <c r="O31" s="129"/>
      <c r="P31" s="129"/>
      <c r="Q31" s="129"/>
      <c r="R31" s="128">
        <f t="shared" si="34"/>
        <v>10</v>
      </c>
      <c r="S31" s="129">
        <v>5</v>
      </c>
      <c r="T31" s="129"/>
      <c r="U31" s="129"/>
      <c r="V31" s="129">
        <v>7</v>
      </c>
      <c r="W31" s="128">
        <f t="shared" si="35"/>
        <v>0</v>
      </c>
      <c r="X31" s="129"/>
      <c r="Y31" s="129"/>
      <c r="Z31" s="129">
        <v>3</v>
      </c>
      <c r="AA31" s="129"/>
      <c r="AB31" s="129"/>
      <c r="AC31" s="129"/>
      <c r="AD31" s="129"/>
      <c r="AE31" s="129"/>
      <c r="AF31" s="128">
        <f t="shared" si="36"/>
        <v>19</v>
      </c>
      <c r="AG31" s="129">
        <v>8</v>
      </c>
      <c r="AH31" s="129"/>
      <c r="AI31" s="129"/>
      <c r="AJ31" s="129">
        <v>12</v>
      </c>
      <c r="AK31" s="128">
        <f t="shared" si="37"/>
        <v>0</v>
      </c>
      <c r="AL31" s="129"/>
      <c r="AM31" s="129"/>
      <c r="AN31" s="129">
        <v>7</v>
      </c>
      <c r="AO31" s="129"/>
      <c r="AP31" s="129"/>
      <c r="AQ31" s="129"/>
      <c r="AR31" s="129"/>
      <c r="AS31" s="129"/>
      <c r="AT31" s="128">
        <f t="shared" si="38"/>
        <v>8</v>
      </c>
      <c r="AU31" s="129">
        <v>6</v>
      </c>
      <c r="AV31" s="129"/>
      <c r="AW31" s="129"/>
      <c r="AX31" s="129">
        <v>4</v>
      </c>
      <c r="AY31" s="128">
        <f t="shared" si="39"/>
        <v>0</v>
      </c>
      <c r="AZ31" s="129"/>
      <c r="BA31" s="129"/>
      <c r="BB31" s="129">
        <v>4</v>
      </c>
      <c r="BC31" s="132"/>
      <c r="BD31" s="131"/>
    </row>
    <row r="32" spans="1:56" ht="15.75" customHeight="1">
      <c r="A32" s="127"/>
      <c r="B32" s="117" t="s">
        <v>265</v>
      </c>
      <c r="C32" s="128">
        <f t="shared" si="32"/>
        <v>0</v>
      </c>
      <c r="D32" s="128">
        <f t="shared" si="32"/>
        <v>0</v>
      </c>
      <c r="E32" s="128">
        <f t="shared" si="32"/>
        <v>0</v>
      </c>
      <c r="F32" s="128">
        <f t="shared" si="32"/>
        <v>0</v>
      </c>
      <c r="G32" s="128">
        <f t="shared" si="32"/>
        <v>31</v>
      </c>
      <c r="H32" s="128">
        <f t="shared" si="32"/>
        <v>12</v>
      </c>
      <c r="I32" s="129">
        <v>4</v>
      </c>
      <c r="J32" s="129"/>
      <c r="K32" s="128">
        <f t="shared" si="33"/>
        <v>0</v>
      </c>
      <c r="L32" s="128">
        <f t="shared" si="33"/>
        <v>0</v>
      </c>
      <c r="M32" s="129"/>
      <c r="N32" s="129"/>
      <c r="O32" s="129"/>
      <c r="P32" s="129"/>
      <c r="Q32" s="129"/>
      <c r="R32" s="128">
        <f t="shared" si="34"/>
        <v>5</v>
      </c>
      <c r="S32" s="129">
        <v>1</v>
      </c>
      <c r="T32" s="129"/>
      <c r="U32" s="129"/>
      <c r="V32" s="129">
        <v>2</v>
      </c>
      <c r="W32" s="128">
        <f t="shared" si="35"/>
        <v>0</v>
      </c>
      <c r="X32" s="129"/>
      <c r="Y32" s="129"/>
      <c r="Z32" s="129">
        <v>3</v>
      </c>
      <c r="AA32" s="129"/>
      <c r="AB32" s="129"/>
      <c r="AC32" s="129"/>
      <c r="AD32" s="129"/>
      <c r="AE32" s="129"/>
      <c r="AF32" s="128">
        <f t="shared" si="36"/>
        <v>8</v>
      </c>
      <c r="AG32" s="129">
        <v>5</v>
      </c>
      <c r="AH32" s="129"/>
      <c r="AI32" s="129"/>
      <c r="AJ32" s="129">
        <v>3</v>
      </c>
      <c r="AK32" s="128">
        <f t="shared" si="37"/>
        <v>0</v>
      </c>
      <c r="AL32" s="129"/>
      <c r="AM32" s="129"/>
      <c r="AN32" s="129">
        <v>5</v>
      </c>
      <c r="AO32" s="129"/>
      <c r="AP32" s="129"/>
      <c r="AQ32" s="129"/>
      <c r="AR32" s="129"/>
      <c r="AS32" s="129"/>
      <c r="AT32" s="128">
        <f t="shared" si="38"/>
        <v>18</v>
      </c>
      <c r="AU32" s="129">
        <v>6</v>
      </c>
      <c r="AV32" s="129"/>
      <c r="AW32" s="129"/>
      <c r="AX32" s="129">
        <v>3</v>
      </c>
      <c r="AY32" s="128">
        <f t="shared" si="39"/>
        <v>0</v>
      </c>
      <c r="AZ32" s="129"/>
      <c r="BA32" s="129"/>
      <c r="BB32" s="129">
        <v>15</v>
      </c>
      <c r="BC32" s="129"/>
      <c r="BD32" s="131">
        <v>1</v>
      </c>
    </row>
    <row r="33" spans="1:56" ht="15.75" customHeight="1">
      <c r="A33" s="127"/>
      <c r="B33" s="117" t="s">
        <v>266</v>
      </c>
      <c r="C33" s="128">
        <f t="shared" si="32"/>
        <v>0</v>
      </c>
      <c r="D33" s="128">
        <f t="shared" si="32"/>
        <v>0</v>
      </c>
      <c r="E33" s="128">
        <f t="shared" si="32"/>
        <v>0</v>
      </c>
      <c r="F33" s="128">
        <f t="shared" si="32"/>
        <v>0</v>
      </c>
      <c r="G33" s="128">
        <f t="shared" si="32"/>
        <v>15</v>
      </c>
      <c r="H33" s="128">
        <f t="shared" si="32"/>
        <v>4</v>
      </c>
      <c r="I33" s="129">
        <v>1</v>
      </c>
      <c r="J33" s="129"/>
      <c r="K33" s="128">
        <f t="shared" si="33"/>
        <v>0</v>
      </c>
      <c r="L33" s="128">
        <f t="shared" si="33"/>
        <v>0</v>
      </c>
      <c r="M33" s="129"/>
      <c r="N33" s="129"/>
      <c r="O33" s="129"/>
      <c r="P33" s="129"/>
      <c r="Q33" s="129"/>
      <c r="R33" s="128">
        <f t="shared" si="34"/>
        <v>8</v>
      </c>
      <c r="S33" s="129">
        <v>2</v>
      </c>
      <c r="T33" s="129"/>
      <c r="U33" s="129"/>
      <c r="V33" s="129">
        <v>6</v>
      </c>
      <c r="W33" s="128">
        <f t="shared" si="35"/>
        <v>0</v>
      </c>
      <c r="X33" s="129"/>
      <c r="Y33" s="129"/>
      <c r="Z33" s="129">
        <v>2</v>
      </c>
      <c r="AA33" s="129"/>
      <c r="AB33" s="129"/>
      <c r="AC33" s="129"/>
      <c r="AD33" s="129"/>
      <c r="AE33" s="129"/>
      <c r="AF33" s="128">
        <f t="shared" si="36"/>
        <v>7</v>
      </c>
      <c r="AG33" s="129">
        <v>2</v>
      </c>
      <c r="AH33" s="129"/>
      <c r="AI33" s="129"/>
      <c r="AJ33" s="129">
        <v>5</v>
      </c>
      <c r="AK33" s="128">
        <f t="shared" si="37"/>
        <v>0</v>
      </c>
      <c r="AL33" s="129"/>
      <c r="AM33" s="129"/>
      <c r="AN33" s="129">
        <v>2</v>
      </c>
      <c r="AO33" s="129"/>
      <c r="AP33" s="129"/>
      <c r="AQ33" s="129"/>
      <c r="AR33" s="129"/>
      <c r="AS33" s="129"/>
      <c r="AT33" s="128">
        <f t="shared" si="38"/>
        <v>0</v>
      </c>
      <c r="AU33" s="129"/>
      <c r="AV33" s="129"/>
      <c r="AW33" s="129"/>
      <c r="AX33" s="129"/>
      <c r="AY33" s="128">
        <f t="shared" si="39"/>
        <v>0</v>
      </c>
      <c r="AZ33" s="129"/>
      <c r="BA33" s="129"/>
      <c r="BB33" s="129"/>
      <c r="BC33" s="129"/>
      <c r="BD33" s="131"/>
    </row>
    <row r="34" spans="1:56" ht="15.75" customHeight="1">
      <c r="A34" s="127"/>
      <c r="B34" s="117" t="s">
        <v>267</v>
      </c>
      <c r="C34" s="128">
        <f t="shared" si="32"/>
        <v>0</v>
      </c>
      <c r="D34" s="128">
        <f t="shared" si="32"/>
        <v>0</v>
      </c>
      <c r="E34" s="128">
        <f t="shared" si="32"/>
        <v>0</v>
      </c>
      <c r="F34" s="128">
        <f t="shared" si="32"/>
        <v>0</v>
      </c>
      <c r="G34" s="128">
        <f t="shared" si="32"/>
        <v>4</v>
      </c>
      <c r="H34" s="128">
        <f t="shared" si="32"/>
        <v>4</v>
      </c>
      <c r="I34" s="129">
        <v>1</v>
      </c>
      <c r="J34" s="129"/>
      <c r="K34" s="128">
        <f t="shared" si="33"/>
        <v>0</v>
      </c>
      <c r="L34" s="128">
        <f t="shared" si="33"/>
        <v>0</v>
      </c>
      <c r="M34" s="129"/>
      <c r="N34" s="129"/>
      <c r="O34" s="129"/>
      <c r="P34" s="129"/>
      <c r="Q34" s="129"/>
      <c r="R34" s="128">
        <f t="shared" si="34"/>
        <v>4</v>
      </c>
      <c r="S34" s="129">
        <v>4</v>
      </c>
      <c r="T34" s="129"/>
      <c r="U34" s="129"/>
      <c r="V34" s="129">
        <v>1</v>
      </c>
      <c r="W34" s="128">
        <f t="shared" si="35"/>
        <v>0</v>
      </c>
      <c r="X34" s="129"/>
      <c r="Y34" s="129"/>
      <c r="Z34" s="129">
        <v>3</v>
      </c>
      <c r="AA34" s="129"/>
      <c r="AB34" s="129"/>
      <c r="AC34" s="129"/>
      <c r="AD34" s="129"/>
      <c r="AE34" s="129"/>
      <c r="AF34" s="128">
        <f t="shared" si="36"/>
        <v>0</v>
      </c>
      <c r="AG34" s="129"/>
      <c r="AH34" s="129"/>
      <c r="AI34" s="129"/>
      <c r="AJ34" s="129"/>
      <c r="AK34" s="128">
        <f t="shared" si="37"/>
        <v>0</v>
      </c>
      <c r="AL34" s="129"/>
      <c r="AM34" s="129"/>
      <c r="AN34" s="129"/>
      <c r="AO34" s="129"/>
      <c r="AP34" s="129"/>
      <c r="AQ34" s="129"/>
      <c r="AR34" s="129"/>
      <c r="AS34" s="129"/>
      <c r="AT34" s="128">
        <f t="shared" si="38"/>
        <v>0</v>
      </c>
      <c r="AU34" s="129"/>
      <c r="AV34" s="129"/>
      <c r="AW34" s="129"/>
      <c r="AX34" s="129"/>
      <c r="AY34" s="128">
        <f t="shared" si="39"/>
        <v>0</v>
      </c>
      <c r="AZ34" s="129"/>
      <c r="BA34" s="129"/>
      <c r="BB34" s="129"/>
      <c r="BC34" s="129"/>
      <c r="BD34" s="131"/>
    </row>
    <row r="35" spans="1:56" ht="15.75" customHeight="1">
      <c r="A35" s="127"/>
      <c r="B35" s="117" t="s">
        <v>268</v>
      </c>
      <c r="C35" s="128">
        <f t="shared" si="32"/>
        <v>0</v>
      </c>
      <c r="D35" s="128">
        <f t="shared" si="32"/>
        <v>0</v>
      </c>
      <c r="E35" s="128">
        <f t="shared" si="32"/>
        <v>0</v>
      </c>
      <c r="F35" s="128">
        <f t="shared" si="32"/>
        <v>0</v>
      </c>
      <c r="G35" s="128">
        <f t="shared" si="32"/>
        <v>51</v>
      </c>
      <c r="H35" s="128">
        <f t="shared" si="32"/>
        <v>19</v>
      </c>
      <c r="I35" s="129">
        <v>14</v>
      </c>
      <c r="J35" s="129"/>
      <c r="K35" s="128">
        <f t="shared" si="33"/>
        <v>0</v>
      </c>
      <c r="L35" s="128">
        <f t="shared" si="33"/>
        <v>0</v>
      </c>
      <c r="M35" s="129"/>
      <c r="N35" s="129"/>
      <c r="O35" s="129"/>
      <c r="P35" s="129"/>
      <c r="Q35" s="129"/>
      <c r="R35" s="128">
        <f t="shared" si="34"/>
        <v>5</v>
      </c>
      <c r="S35" s="129">
        <v>2</v>
      </c>
      <c r="T35" s="129"/>
      <c r="U35" s="129"/>
      <c r="V35" s="129">
        <v>3</v>
      </c>
      <c r="W35" s="128">
        <f t="shared" si="35"/>
        <v>0</v>
      </c>
      <c r="X35" s="129"/>
      <c r="Y35" s="129"/>
      <c r="Z35" s="129">
        <v>2</v>
      </c>
      <c r="AA35" s="129"/>
      <c r="AB35" s="129"/>
      <c r="AC35" s="129"/>
      <c r="AD35" s="129"/>
      <c r="AE35" s="129"/>
      <c r="AF35" s="128">
        <f t="shared" si="36"/>
        <v>25</v>
      </c>
      <c r="AG35" s="129">
        <v>8</v>
      </c>
      <c r="AH35" s="129"/>
      <c r="AI35" s="129"/>
      <c r="AJ35" s="129">
        <v>17</v>
      </c>
      <c r="AK35" s="128">
        <f t="shared" si="37"/>
        <v>0</v>
      </c>
      <c r="AL35" s="129"/>
      <c r="AM35" s="129"/>
      <c r="AN35" s="129">
        <v>8</v>
      </c>
      <c r="AO35" s="129"/>
      <c r="AP35" s="129"/>
      <c r="AQ35" s="129"/>
      <c r="AR35" s="129"/>
      <c r="AS35" s="129"/>
      <c r="AT35" s="128">
        <f t="shared" si="38"/>
        <v>21</v>
      </c>
      <c r="AU35" s="129">
        <v>9</v>
      </c>
      <c r="AV35" s="129"/>
      <c r="AW35" s="129"/>
      <c r="AX35" s="129">
        <v>11</v>
      </c>
      <c r="AY35" s="128">
        <f t="shared" si="39"/>
        <v>0</v>
      </c>
      <c r="AZ35" s="129"/>
      <c r="BA35" s="129"/>
      <c r="BB35" s="129">
        <v>10</v>
      </c>
      <c r="BC35" s="133"/>
      <c r="BD35" s="131"/>
    </row>
    <row r="36" spans="1:56" ht="15.75" customHeight="1">
      <c r="A36" s="127"/>
      <c r="B36" s="117" t="s">
        <v>269</v>
      </c>
      <c r="C36" s="128">
        <f t="shared" si="32"/>
        <v>0</v>
      </c>
      <c r="D36" s="128">
        <f t="shared" si="32"/>
        <v>0</v>
      </c>
      <c r="E36" s="128">
        <f t="shared" si="32"/>
        <v>0</v>
      </c>
      <c r="F36" s="128">
        <f t="shared" si="32"/>
        <v>0</v>
      </c>
      <c r="G36" s="128">
        <f t="shared" si="32"/>
        <v>1</v>
      </c>
      <c r="H36" s="128">
        <f t="shared" si="32"/>
        <v>0</v>
      </c>
      <c r="I36" s="129">
        <v>0</v>
      </c>
      <c r="J36" s="129"/>
      <c r="K36" s="128">
        <f t="shared" si="33"/>
        <v>0</v>
      </c>
      <c r="L36" s="128">
        <f t="shared" si="33"/>
        <v>0</v>
      </c>
      <c r="M36" s="129"/>
      <c r="N36" s="129"/>
      <c r="O36" s="129"/>
      <c r="P36" s="129"/>
      <c r="Q36" s="129"/>
      <c r="R36" s="128">
        <f t="shared" si="34"/>
        <v>1</v>
      </c>
      <c r="S36" s="129"/>
      <c r="T36" s="129"/>
      <c r="U36" s="129"/>
      <c r="V36" s="129"/>
      <c r="W36" s="128">
        <f t="shared" si="35"/>
        <v>0</v>
      </c>
      <c r="X36" s="129"/>
      <c r="Y36" s="129"/>
      <c r="Z36" s="129">
        <v>1</v>
      </c>
      <c r="AA36" s="129"/>
      <c r="AB36" s="129"/>
      <c r="AC36" s="129"/>
      <c r="AD36" s="129"/>
      <c r="AE36" s="129"/>
      <c r="AF36" s="128">
        <f t="shared" si="36"/>
        <v>0</v>
      </c>
      <c r="AG36" s="129"/>
      <c r="AH36" s="129"/>
      <c r="AI36" s="129"/>
      <c r="AJ36" s="129"/>
      <c r="AK36" s="128">
        <f t="shared" si="37"/>
        <v>0</v>
      </c>
      <c r="AL36" s="129"/>
      <c r="AM36" s="129"/>
      <c r="AN36" s="129"/>
      <c r="AO36" s="129"/>
      <c r="AP36" s="129"/>
      <c r="AQ36" s="129"/>
      <c r="AR36" s="129"/>
      <c r="AS36" s="129"/>
      <c r="AT36" s="128">
        <f t="shared" si="38"/>
        <v>0</v>
      </c>
      <c r="AU36" s="129"/>
      <c r="AV36" s="129"/>
      <c r="AW36" s="129"/>
      <c r="AX36" s="129"/>
      <c r="AY36" s="128">
        <f t="shared" si="39"/>
        <v>0</v>
      </c>
      <c r="AZ36" s="129"/>
      <c r="BA36" s="129"/>
      <c r="BB36" s="129"/>
      <c r="BC36" s="129"/>
      <c r="BD36" s="131"/>
    </row>
    <row r="37" spans="1:56" ht="15.75" customHeight="1">
      <c r="A37" s="127"/>
      <c r="B37" s="117" t="s">
        <v>270</v>
      </c>
      <c r="C37" s="128">
        <f t="shared" si="32"/>
        <v>0</v>
      </c>
      <c r="D37" s="128">
        <f t="shared" si="32"/>
        <v>0</v>
      </c>
      <c r="E37" s="128">
        <f t="shared" si="32"/>
        <v>0</v>
      </c>
      <c r="F37" s="128">
        <f t="shared" si="32"/>
        <v>0</v>
      </c>
      <c r="G37" s="128">
        <f t="shared" si="32"/>
        <v>7</v>
      </c>
      <c r="H37" s="128">
        <f t="shared" si="32"/>
        <v>3</v>
      </c>
      <c r="I37" s="129">
        <v>0</v>
      </c>
      <c r="J37" s="129"/>
      <c r="K37" s="128">
        <f t="shared" si="33"/>
        <v>0</v>
      </c>
      <c r="L37" s="128">
        <f t="shared" si="33"/>
        <v>0</v>
      </c>
      <c r="M37" s="129"/>
      <c r="N37" s="129"/>
      <c r="O37" s="129"/>
      <c r="P37" s="129"/>
      <c r="Q37" s="129"/>
      <c r="R37" s="128">
        <f t="shared" si="34"/>
        <v>7</v>
      </c>
      <c r="S37" s="129">
        <v>2</v>
      </c>
      <c r="T37" s="129"/>
      <c r="U37" s="129"/>
      <c r="V37" s="129">
        <v>5</v>
      </c>
      <c r="W37" s="128">
        <f t="shared" si="35"/>
        <v>0</v>
      </c>
      <c r="X37" s="129"/>
      <c r="Y37" s="129"/>
      <c r="Z37" s="129">
        <v>2</v>
      </c>
      <c r="AA37" s="129"/>
      <c r="AB37" s="129"/>
      <c r="AC37" s="129"/>
      <c r="AD37" s="129"/>
      <c r="AE37" s="129"/>
      <c r="AF37" s="128">
        <f t="shared" si="36"/>
        <v>0</v>
      </c>
      <c r="AG37" s="129">
        <v>1</v>
      </c>
      <c r="AH37" s="129"/>
      <c r="AI37" s="129"/>
      <c r="AJ37" s="129"/>
      <c r="AK37" s="128">
        <f t="shared" si="37"/>
        <v>0</v>
      </c>
      <c r="AL37" s="129"/>
      <c r="AM37" s="129"/>
      <c r="AN37" s="129"/>
      <c r="AO37" s="129"/>
      <c r="AP37" s="129"/>
      <c r="AQ37" s="129"/>
      <c r="AR37" s="129"/>
      <c r="AS37" s="129"/>
      <c r="AT37" s="128">
        <f t="shared" si="38"/>
        <v>0</v>
      </c>
      <c r="AU37" s="129"/>
      <c r="AV37" s="129"/>
      <c r="AW37" s="129"/>
      <c r="AX37" s="129"/>
      <c r="AY37" s="128">
        <f t="shared" si="39"/>
        <v>0</v>
      </c>
      <c r="AZ37" s="129"/>
      <c r="BA37" s="129"/>
      <c r="BB37" s="129"/>
      <c r="BC37" s="129"/>
      <c r="BD37" s="131"/>
    </row>
    <row r="38" spans="1:56" ht="15.75" customHeight="1"/>
    <row r="39" spans="1:56" ht="15.75" customHeight="1"/>
    <row r="40" spans="1:56" ht="15.75" customHeight="1"/>
    <row r="41" spans="1:56" ht="15.75" customHeight="1"/>
    <row r="42" spans="1:56" ht="15.75" customHeight="1"/>
    <row r="43" spans="1:56" ht="15.75" customHeight="1"/>
    <row r="44" spans="1:56" ht="15.75" customHeight="1"/>
    <row r="45" spans="1:56" ht="15.75" customHeight="1"/>
    <row r="46" spans="1:56" ht="15.75" customHeight="1"/>
    <row r="47" spans="1:56" ht="15.75" customHeight="1"/>
    <row r="48" spans="1:5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</sheetData>
  <mergeCells count="60">
    <mergeCell ref="A1:AA1"/>
    <mergeCell ref="AB1:BA1"/>
    <mergeCell ref="A2:AA2"/>
    <mergeCell ref="AB2:BA2"/>
    <mergeCell ref="A3:AA3"/>
    <mergeCell ref="AB3:BA3"/>
    <mergeCell ref="A5:A8"/>
    <mergeCell ref="G5:L5"/>
    <mergeCell ref="M5:M8"/>
    <mergeCell ref="G6:G8"/>
    <mergeCell ref="H6:H8"/>
    <mergeCell ref="I6:I8"/>
    <mergeCell ref="J6:J8"/>
    <mergeCell ref="K6:L7"/>
    <mergeCell ref="B5:B8"/>
    <mergeCell ref="C5:F5"/>
    <mergeCell ref="C6:C8"/>
    <mergeCell ref="D6:D8"/>
    <mergeCell ref="E6:F7"/>
    <mergeCell ref="T7:U7"/>
    <mergeCell ref="AB7:AB8"/>
    <mergeCell ref="AC7:AC8"/>
    <mergeCell ref="AU7:AU8"/>
    <mergeCell ref="AV7:AW7"/>
    <mergeCell ref="AJ6:AJ8"/>
    <mergeCell ref="AK6:AM7"/>
    <mergeCell ref="AN6:AN8"/>
    <mergeCell ref="AO6:AO8"/>
    <mergeCell ref="AP6:AS6"/>
    <mergeCell ref="AT6:AW6"/>
    <mergeCell ref="AR7:AS7"/>
    <mergeCell ref="N7:N8"/>
    <mergeCell ref="O7:O8"/>
    <mergeCell ref="P7:Q7"/>
    <mergeCell ref="R7:R8"/>
    <mergeCell ref="S7:S8"/>
    <mergeCell ref="BB6:BB8"/>
    <mergeCell ref="BC6:BC8"/>
    <mergeCell ref="BD6:BD8"/>
    <mergeCell ref="AP7:AP8"/>
    <mergeCell ref="AQ7:AQ8"/>
    <mergeCell ref="AT7:AT8"/>
    <mergeCell ref="AY6:BA7"/>
    <mergeCell ref="AX6:AX8"/>
    <mergeCell ref="A21:A28"/>
    <mergeCell ref="N5:AA5"/>
    <mergeCell ref="AB5:AO5"/>
    <mergeCell ref="AP5:BD5"/>
    <mergeCell ref="N6:Q6"/>
    <mergeCell ref="R6:U6"/>
    <mergeCell ref="V6:V8"/>
    <mergeCell ref="W6:Y7"/>
    <mergeCell ref="Z6:Z8"/>
    <mergeCell ref="AA6:AA8"/>
    <mergeCell ref="AB6:AE6"/>
    <mergeCell ref="AF6:AI6"/>
    <mergeCell ref="AD7:AE7"/>
    <mergeCell ref="AF7:AF8"/>
    <mergeCell ref="AG7:AG8"/>
    <mergeCell ref="AH7:AI7"/>
  </mergeCells>
  <pageMargins left="0.7" right="0.7" top="0.75" bottom="0.75" header="0" footer="0"/>
  <pageSetup orientation="landscape" r:id="rId1"/>
  <headerFooter>
    <oddFooter>&amp;R&amp;P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W622"/>
  <sheetViews>
    <sheetView workbookViewId="0">
      <pane xSplit="2" ySplit="8" topLeftCell="C27" activePane="bottomRight" state="frozen"/>
      <selection pane="topRight" activeCell="C1" sqref="C1"/>
      <selection pane="bottomLeft" activeCell="A9" sqref="A9"/>
      <selection pane="bottomRight" activeCell="Y3" sqref="Y3:AW3"/>
    </sheetView>
  </sheetViews>
  <sheetFormatPr defaultColWidth="11.25" defaultRowHeight="15" customHeight="1"/>
  <cols>
    <col min="1" max="1" width="6.25" customWidth="1"/>
    <col min="2" max="2" width="26.375" customWidth="1"/>
    <col min="3" max="4" width="5.25" customWidth="1"/>
    <col min="5" max="18" width="4.75" customWidth="1"/>
    <col min="19" max="22" width="5.25" customWidth="1"/>
    <col min="23" max="24" width="4.75" customWidth="1"/>
    <col min="25" max="26" width="5.75" customWidth="1"/>
    <col min="27" max="46" width="4" customWidth="1"/>
    <col min="47" max="47" width="5.625" customWidth="1"/>
    <col min="48" max="49" width="4.75" customWidth="1"/>
  </cols>
  <sheetData>
    <row r="1" spans="1:49" ht="17.25" customHeight="1">
      <c r="A1" s="190" t="s">
        <v>113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3"/>
      <c r="Y1" s="190" t="s">
        <v>114</v>
      </c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3"/>
    </row>
    <row r="2" spans="1:49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91" t="s">
        <v>1</v>
      </c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</row>
    <row r="3" spans="1:49" ht="18" customHeight="1">
      <c r="A3" s="191" t="s">
        <v>277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91" t="s">
        <v>277</v>
      </c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</row>
    <row r="4" spans="1:49" ht="15" customHeight="1">
      <c r="A4" s="3"/>
      <c r="B4" s="4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</row>
    <row r="5" spans="1:49" ht="16.5" customHeight="1">
      <c r="A5" s="176" t="s">
        <v>3</v>
      </c>
      <c r="B5" s="210" t="s">
        <v>4</v>
      </c>
      <c r="C5" s="186" t="s">
        <v>115</v>
      </c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9"/>
      <c r="Y5" s="186" t="s">
        <v>116</v>
      </c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9"/>
      <c r="AU5" s="187" t="s">
        <v>117</v>
      </c>
      <c r="AV5" s="200" t="s">
        <v>118</v>
      </c>
      <c r="AW5" s="182"/>
    </row>
    <row r="6" spans="1:49" ht="25.5" customHeight="1">
      <c r="A6" s="166"/>
      <c r="B6" s="166"/>
      <c r="C6" s="188" t="s">
        <v>12</v>
      </c>
      <c r="D6" s="179"/>
      <c r="E6" s="188" t="s">
        <v>119</v>
      </c>
      <c r="F6" s="179"/>
      <c r="G6" s="188" t="s">
        <v>120</v>
      </c>
      <c r="H6" s="179"/>
      <c r="I6" s="188" t="s">
        <v>121</v>
      </c>
      <c r="J6" s="179"/>
      <c r="K6" s="188" t="s">
        <v>122</v>
      </c>
      <c r="L6" s="179"/>
      <c r="M6" s="188" t="s">
        <v>123</v>
      </c>
      <c r="N6" s="179"/>
      <c r="O6" s="188" t="s">
        <v>124</v>
      </c>
      <c r="P6" s="179"/>
      <c r="Q6" s="188" t="s">
        <v>125</v>
      </c>
      <c r="R6" s="178"/>
      <c r="S6" s="178"/>
      <c r="T6" s="179"/>
      <c r="U6" s="200" t="s">
        <v>126</v>
      </c>
      <c r="V6" s="182"/>
      <c r="W6" s="200" t="s">
        <v>127</v>
      </c>
      <c r="X6" s="182"/>
      <c r="Y6" s="188" t="s">
        <v>12</v>
      </c>
      <c r="Z6" s="179"/>
      <c r="AA6" s="188" t="s">
        <v>119</v>
      </c>
      <c r="AB6" s="179"/>
      <c r="AC6" s="188" t="s">
        <v>120</v>
      </c>
      <c r="AD6" s="179"/>
      <c r="AE6" s="188" t="s">
        <v>121</v>
      </c>
      <c r="AF6" s="179"/>
      <c r="AG6" s="188" t="s">
        <v>122</v>
      </c>
      <c r="AH6" s="179"/>
      <c r="AI6" s="188" t="s">
        <v>123</v>
      </c>
      <c r="AJ6" s="179"/>
      <c r="AK6" s="188" t="s">
        <v>124</v>
      </c>
      <c r="AL6" s="179"/>
      <c r="AM6" s="188" t="s">
        <v>125</v>
      </c>
      <c r="AN6" s="178"/>
      <c r="AO6" s="178"/>
      <c r="AP6" s="179"/>
      <c r="AQ6" s="200" t="s">
        <v>126</v>
      </c>
      <c r="AR6" s="182"/>
      <c r="AS6" s="200" t="s">
        <v>127</v>
      </c>
      <c r="AT6" s="182"/>
      <c r="AU6" s="166"/>
      <c r="AV6" s="212"/>
      <c r="AW6" s="213"/>
    </row>
    <row r="7" spans="1:49" ht="16.5" customHeight="1">
      <c r="A7" s="166"/>
      <c r="B7" s="166"/>
      <c r="C7" s="187" t="s">
        <v>128</v>
      </c>
      <c r="D7" s="187" t="s">
        <v>129</v>
      </c>
      <c r="E7" s="187" t="s">
        <v>128</v>
      </c>
      <c r="F7" s="187" t="s">
        <v>129</v>
      </c>
      <c r="G7" s="187" t="s">
        <v>128</v>
      </c>
      <c r="H7" s="187" t="s">
        <v>129</v>
      </c>
      <c r="I7" s="187" t="s">
        <v>128</v>
      </c>
      <c r="J7" s="187" t="s">
        <v>129</v>
      </c>
      <c r="K7" s="187" t="s">
        <v>128</v>
      </c>
      <c r="L7" s="187" t="s">
        <v>129</v>
      </c>
      <c r="M7" s="187" t="s">
        <v>128</v>
      </c>
      <c r="N7" s="187" t="s">
        <v>129</v>
      </c>
      <c r="O7" s="187" t="s">
        <v>128</v>
      </c>
      <c r="P7" s="187" t="s">
        <v>129</v>
      </c>
      <c r="Q7" s="188" t="s">
        <v>130</v>
      </c>
      <c r="R7" s="179"/>
      <c r="S7" s="188" t="s">
        <v>131</v>
      </c>
      <c r="T7" s="179"/>
      <c r="U7" s="212"/>
      <c r="V7" s="213"/>
      <c r="W7" s="212"/>
      <c r="X7" s="213"/>
      <c r="Y7" s="187" t="s">
        <v>132</v>
      </c>
      <c r="Z7" s="187" t="s">
        <v>129</v>
      </c>
      <c r="AA7" s="187" t="s">
        <v>128</v>
      </c>
      <c r="AB7" s="187" t="s">
        <v>129</v>
      </c>
      <c r="AC7" s="187" t="s">
        <v>128</v>
      </c>
      <c r="AD7" s="187" t="s">
        <v>129</v>
      </c>
      <c r="AE7" s="187" t="s">
        <v>128</v>
      </c>
      <c r="AF7" s="187" t="s">
        <v>129</v>
      </c>
      <c r="AG7" s="187" t="s">
        <v>128</v>
      </c>
      <c r="AH7" s="187" t="s">
        <v>129</v>
      </c>
      <c r="AI7" s="187" t="s">
        <v>128</v>
      </c>
      <c r="AJ7" s="187" t="s">
        <v>129</v>
      </c>
      <c r="AK7" s="187" t="s">
        <v>128</v>
      </c>
      <c r="AL7" s="187" t="s">
        <v>129</v>
      </c>
      <c r="AM7" s="188" t="s">
        <v>130</v>
      </c>
      <c r="AN7" s="179"/>
      <c r="AO7" s="188" t="s">
        <v>131</v>
      </c>
      <c r="AP7" s="179"/>
      <c r="AQ7" s="212"/>
      <c r="AR7" s="213"/>
      <c r="AS7" s="212"/>
      <c r="AT7" s="213"/>
      <c r="AU7" s="166"/>
      <c r="AV7" s="183"/>
      <c r="AW7" s="185"/>
    </row>
    <row r="8" spans="1:49" ht="39" customHeight="1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27" t="s">
        <v>65</v>
      </c>
      <c r="R8" s="27" t="s">
        <v>129</v>
      </c>
      <c r="S8" s="27" t="s">
        <v>65</v>
      </c>
      <c r="T8" s="27" t="s">
        <v>129</v>
      </c>
      <c r="U8" s="27" t="s">
        <v>65</v>
      </c>
      <c r="V8" s="27" t="s">
        <v>129</v>
      </c>
      <c r="W8" s="27" t="s">
        <v>65</v>
      </c>
      <c r="X8" s="27" t="s">
        <v>129</v>
      </c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57" t="s">
        <v>65</v>
      </c>
      <c r="AN8" s="57" t="s">
        <v>129</v>
      </c>
      <c r="AO8" s="57" t="s">
        <v>12</v>
      </c>
      <c r="AP8" s="57" t="s">
        <v>129</v>
      </c>
      <c r="AQ8" s="27" t="s">
        <v>65</v>
      </c>
      <c r="AR8" s="27" t="s">
        <v>129</v>
      </c>
      <c r="AS8" s="27" t="s">
        <v>65</v>
      </c>
      <c r="AT8" s="27" t="s">
        <v>129</v>
      </c>
      <c r="AU8" s="167"/>
      <c r="AV8" s="27" t="s">
        <v>133</v>
      </c>
      <c r="AW8" s="27" t="s">
        <v>134</v>
      </c>
    </row>
    <row r="9" spans="1:49" ht="15" customHeight="1">
      <c r="A9" s="162" t="s">
        <v>272</v>
      </c>
      <c r="B9" s="16" t="s">
        <v>32</v>
      </c>
      <c r="C9" s="28">
        <f t="shared" ref="C9:C16" si="0">E9+G9+I9+K9+M9+O9</f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0</v>
      </c>
      <c r="R9" s="31">
        <v>0</v>
      </c>
      <c r="S9" s="31">
        <v>0</v>
      </c>
      <c r="T9" s="31">
        <v>0</v>
      </c>
      <c r="U9" s="31">
        <v>0</v>
      </c>
      <c r="V9" s="31">
        <v>0</v>
      </c>
      <c r="W9" s="31">
        <v>0</v>
      </c>
      <c r="X9" s="31">
        <v>0</v>
      </c>
      <c r="Y9" s="28">
        <f t="shared" ref="Y9:Z16" si="1">AA9+AC9+AE9+AG9+AI9+AK9</f>
        <v>0</v>
      </c>
      <c r="Z9" s="28">
        <f t="shared" si="1"/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3</v>
      </c>
      <c r="AW9" s="31">
        <v>3</v>
      </c>
    </row>
    <row r="10" spans="1:49" ht="15" customHeight="1">
      <c r="A10" s="163"/>
      <c r="B10" s="18" t="s">
        <v>33</v>
      </c>
      <c r="C10" s="28">
        <f t="shared" si="0"/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0</v>
      </c>
      <c r="R10" s="31">
        <v>0</v>
      </c>
      <c r="S10" s="31">
        <v>0</v>
      </c>
      <c r="T10" s="31">
        <v>0</v>
      </c>
      <c r="U10" s="31">
        <v>0</v>
      </c>
      <c r="V10" s="31">
        <v>0</v>
      </c>
      <c r="W10" s="31">
        <v>0</v>
      </c>
      <c r="X10" s="31">
        <v>0</v>
      </c>
      <c r="Y10" s="28">
        <f t="shared" si="1"/>
        <v>0</v>
      </c>
      <c r="Z10" s="28">
        <f t="shared" si="1"/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>
        <v>0</v>
      </c>
      <c r="AJ10" s="31">
        <v>0</v>
      </c>
      <c r="AK10" s="31">
        <v>0</v>
      </c>
      <c r="AL10" s="31">
        <v>0</v>
      </c>
      <c r="AM10" s="31">
        <v>0</v>
      </c>
      <c r="AN10" s="31">
        <v>0</v>
      </c>
      <c r="AO10" s="31">
        <v>0</v>
      </c>
      <c r="AP10" s="31">
        <v>0</v>
      </c>
      <c r="AQ10" s="31">
        <v>0</v>
      </c>
      <c r="AR10" s="31">
        <v>0</v>
      </c>
      <c r="AS10" s="31">
        <v>0</v>
      </c>
      <c r="AT10" s="31">
        <v>0</v>
      </c>
      <c r="AU10" s="31">
        <v>0</v>
      </c>
      <c r="AV10" s="31">
        <v>0</v>
      </c>
      <c r="AW10" s="31">
        <v>0</v>
      </c>
    </row>
    <row r="11" spans="1:49" ht="15" customHeight="1">
      <c r="A11" s="163"/>
      <c r="B11" s="18" t="s">
        <v>34</v>
      </c>
      <c r="C11" s="28">
        <f t="shared" si="0"/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  <c r="Q11" s="31">
        <v>0</v>
      </c>
      <c r="R11" s="31">
        <v>0</v>
      </c>
      <c r="S11" s="31">
        <v>0</v>
      </c>
      <c r="T11" s="31">
        <v>0</v>
      </c>
      <c r="U11" s="31">
        <v>0</v>
      </c>
      <c r="V11" s="31">
        <v>0</v>
      </c>
      <c r="W11" s="31">
        <v>0</v>
      </c>
      <c r="X11" s="31">
        <v>0</v>
      </c>
      <c r="Y11" s="28">
        <f t="shared" si="1"/>
        <v>0</v>
      </c>
      <c r="Z11" s="28">
        <f t="shared" si="1"/>
        <v>0</v>
      </c>
      <c r="AA11" s="31">
        <v>0</v>
      </c>
      <c r="AB11" s="31">
        <v>0</v>
      </c>
      <c r="AC11" s="31">
        <v>0</v>
      </c>
      <c r="AD11" s="31">
        <v>0</v>
      </c>
      <c r="AE11" s="31">
        <v>0</v>
      </c>
      <c r="AF11" s="31">
        <v>0</v>
      </c>
      <c r="AG11" s="31">
        <v>0</v>
      </c>
      <c r="AH11" s="31">
        <v>0</v>
      </c>
      <c r="AI11" s="31">
        <v>0</v>
      </c>
      <c r="AJ11" s="31">
        <v>0</v>
      </c>
      <c r="AK11" s="31">
        <v>0</v>
      </c>
      <c r="AL11" s="31">
        <v>0</v>
      </c>
      <c r="AM11" s="31">
        <v>0</v>
      </c>
      <c r="AN11" s="31">
        <v>0</v>
      </c>
      <c r="AO11" s="31">
        <v>0</v>
      </c>
      <c r="AP11" s="31">
        <v>0</v>
      </c>
      <c r="AQ11" s="31">
        <v>0</v>
      </c>
      <c r="AR11" s="31">
        <v>0</v>
      </c>
      <c r="AS11" s="31">
        <v>0</v>
      </c>
      <c r="AT11" s="31">
        <v>0</v>
      </c>
      <c r="AU11" s="31">
        <v>0</v>
      </c>
      <c r="AV11" s="31">
        <v>0</v>
      </c>
      <c r="AW11" s="31">
        <v>0</v>
      </c>
    </row>
    <row r="12" spans="1:49" ht="15" customHeight="1">
      <c r="A12" s="163"/>
      <c r="B12" s="18" t="s">
        <v>35</v>
      </c>
      <c r="C12" s="28">
        <f t="shared" si="0"/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31">
        <v>0</v>
      </c>
      <c r="Q12" s="31">
        <v>0</v>
      </c>
      <c r="R12" s="31">
        <v>0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28">
        <f t="shared" si="1"/>
        <v>0</v>
      </c>
      <c r="Z12" s="28">
        <f t="shared" si="1"/>
        <v>0</v>
      </c>
      <c r="AA12" s="31">
        <v>0</v>
      </c>
      <c r="AB12" s="31">
        <v>0</v>
      </c>
      <c r="AC12" s="31">
        <v>0</v>
      </c>
      <c r="AD12" s="31">
        <v>0</v>
      </c>
      <c r="AE12" s="31">
        <v>0</v>
      </c>
      <c r="AF12" s="31">
        <v>0</v>
      </c>
      <c r="AG12" s="31">
        <v>0</v>
      </c>
      <c r="AH12" s="31">
        <v>0</v>
      </c>
      <c r="AI12" s="31">
        <v>0</v>
      </c>
      <c r="AJ12" s="31">
        <v>0</v>
      </c>
      <c r="AK12" s="31">
        <v>0</v>
      </c>
      <c r="AL12" s="31">
        <v>0</v>
      </c>
      <c r="AM12" s="31">
        <v>0</v>
      </c>
      <c r="AN12" s="31">
        <v>0</v>
      </c>
      <c r="AO12" s="31">
        <v>0</v>
      </c>
      <c r="AP12" s="31">
        <v>0</v>
      </c>
      <c r="AQ12" s="31">
        <v>0</v>
      </c>
      <c r="AR12" s="31">
        <v>0</v>
      </c>
      <c r="AS12" s="31">
        <v>0</v>
      </c>
      <c r="AT12" s="31">
        <v>0</v>
      </c>
      <c r="AU12" s="31">
        <v>0</v>
      </c>
      <c r="AV12" s="31">
        <v>0</v>
      </c>
      <c r="AW12" s="31">
        <v>0</v>
      </c>
    </row>
    <row r="13" spans="1:49" ht="15" customHeight="1">
      <c r="A13" s="163"/>
      <c r="B13" s="18" t="s">
        <v>36</v>
      </c>
      <c r="C13" s="28">
        <f t="shared" si="0"/>
        <v>0</v>
      </c>
      <c r="D13" s="31">
        <v>0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L13" s="31">
        <v>0</v>
      </c>
      <c r="M13" s="31">
        <v>0</v>
      </c>
      <c r="N13" s="31">
        <v>0</v>
      </c>
      <c r="O13" s="31">
        <v>0</v>
      </c>
      <c r="P13" s="31">
        <v>0</v>
      </c>
      <c r="Q13" s="31">
        <v>0</v>
      </c>
      <c r="R13" s="31"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28">
        <f t="shared" si="1"/>
        <v>0</v>
      </c>
      <c r="Z13" s="28">
        <f t="shared" si="1"/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0</v>
      </c>
      <c r="AK13" s="31">
        <v>0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</row>
    <row r="14" spans="1:49" ht="15" customHeight="1">
      <c r="A14" s="163"/>
      <c r="B14" s="18" t="s">
        <v>37</v>
      </c>
      <c r="C14" s="28">
        <f t="shared" si="0"/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0</v>
      </c>
      <c r="P14" s="31">
        <v>0</v>
      </c>
      <c r="Q14" s="31">
        <v>0</v>
      </c>
      <c r="R14" s="31">
        <v>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28">
        <f t="shared" si="1"/>
        <v>0</v>
      </c>
      <c r="Z14" s="28">
        <f t="shared" si="1"/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0</v>
      </c>
      <c r="AF14" s="31">
        <v>0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0</v>
      </c>
      <c r="AS14" s="31">
        <v>0</v>
      </c>
      <c r="AT14" s="31">
        <v>0</v>
      </c>
      <c r="AU14" s="31">
        <v>0</v>
      </c>
      <c r="AV14" s="31">
        <v>0</v>
      </c>
      <c r="AW14" s="31">
        <v>0</v>
      </c>
    </row>
    <row r="15" spans="1:49" ht="15" customHeight="1">
      <c r="A15" s="163"/>
      <c r="B15" s="18" t="s">
        <v>38</v>
      </c>
      <c r="C15" s="28">
        <f t="shared" si="0"/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1">
        <v>0</v>
      </c>
      <c r="N15" s="31">
        <v>0</v>
      </c>
      <c r="O15" s="31">
        <v>0</v>
      </c>
      <c r="P15" s="31">
        <v>0</v>
      </c>
      <c r="Q15" s="31">
        <v>0</v>
      </c>
      <c r="R15" s="31"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28">
        <f t="shared" si="1"/>
        <v>0</v>
      </c>
      <c r="Z15" s="28">
        <f t="shared" si="1"/>
        <v>0</v>
      </c>
      <c r="AA15" s="31">
        <v>0</v>
      </c>
      <c r="AB15" s="31">
        <v>0</v>
      </c>
      <c r="AC15" s="31">
        <v>0</v>
      </c>
      <c r="AD15" s="31">
        <v>0</v>
      </c>
      <c r="AE15" s="31">
        <v>0</v>
      </c>
      <c r="AF15" s="31">
        <v>0</v>
      </c>
      <c r="AG15" s="31">
        <v>0</v>
      </c>
      <c r="AH15" s="31">
        <v>0</v>
      </c>
      <c r="AI15" s="31">
        <v>0</v>
      </c>
      <c r="AJ15" s="31">
        <v>0</v>
      </c>
      <c r="AK15" s="31">
        <v>0</v>
      </c>
      <c r="AL15" s="31">
        <v>0</v>
      </c>
      <c r="AM15" s="31">
        <v>0</v>
      </c>
      <c r="AN15" s="31">
        <v>0</v>
      </c>
      <c r="AO15" s="31">
        <v>0</v>
      </c>
      <c r="AP15" s="31">
        <v>0</v>
      </c>
      <c r="AQ15" s="31">
        <v>0</v>
      </c>
      <c r="AR15" s="31">
        <v>0</v>
      </c>
      <c r="AS15" s="31">
        <v>0</v>
      </c>
      <c r="AT15" s="31">
        <v>0</v>
      </c>
      <c r="AU15" s="31">
        <v>0</v>
      </c>
      <c r="AV15" s="31">
        <v>0</v>
      </c>
      <c r="AW15" s="31">
        <v>0</v>
      </c>
    </row>
    <row r="16" spans="1:49" ht="15" customHeight="1">
      <c r="A16" s="164"/>
      <c r="B16" s="19" t="s">
        <v>39</v>
      </c>
      <c r="C16" s="28">
        <f t="shared" si="0"/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31">
        <v>0</v>
      </c>
      <c r="K16" s="31">
        <v>0</v>
      </c>
      <c r="L16" s="31">
        <v>0</v>
      </c>
      <c r="M16" s="31">
        <v>0</v>
      </c>
      <c r="N16" s="31">
        <v>0</v>
      </c>
      <c r="O16" s="31">
        <v>0</v>
      </c>
      <c r="P16" s="31">
        <v>0</v>
      </c>
      <c r="Q16" s="31">
        <v>0</v>
      </c>
      <c r="R16" s="31">
        <v>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28">
        <f t="shared" si="1"/>
        <v>0</v>
      </c>
      <c r="Z16" s="28">
        <f t="shared" si="1"/>
        <v>0</v>
      </c>
      <c r="AA16" s="31">
        <v>0</v>
      </c>
      <c r="AB16" s="31">
        <v>0</v>
      </c>
      <c r="AC16" s="31">
        <v>0</v>
      </c>
      <c r="AD16" s="31">
        <v>0</v>
      </c>
      <c r="AE16" s="31">
        <v>0</v>
      </c>
      <c r="AF16" s="31">
        <v>0</v>
      </c>
      <c r="AG16" s="31">
        <v>0</v>
      </c>
      <c r="AH16" s="31">
        <v>0</v>
      </c>
      <c r="AI16" s="31">
        <v>0</v>
      </c>
      <c r="AJ16" s="31">
        <v>0</v>
      </c>
      <c r="AK16" s="31">
        <v>0</v>
      </c>
      <c r="AL16" s="31">
        <v>0</v>
      </c>
      <c r="AM16" s="31">
        <v>0</v>
      </c>
      <c r="AN16" s="31">
        <v>0</v>
      </c>
      <c r="AO16" s="31">
        <v>0</v>
      </c>
      <c r="AP16" s="31">
        <v>0</v>
      </c>
      <c r="AQ16" s="31">
        <v>0</v>
      </c>
      <c r="AR16" s="31">
        <v>0</v>
      </c>
      <c r="AS16" s="31">
        <v>0</v>
      </c>
      <c r="AT16" s="31">
        <v>0</v>
      </c>
      <c r="AU16" s="31">
        <v>0</v>
      </c>
      <c r="AV16" s="31">
        <v>0</v>
      </c>
      <c r="AW16" s="31">
        <v>0</v>
      </c>
    </row>
    <row r="17" spans="1:49" ht="15.75" customHeight="1"/>
    <row r="18" spans="1:49" s="106" customFormat="1" ht="15" customHeight="1">
      <c r="A18" s="162" t="s">
        <v>262</v>
      </c>
      <c r="B18" s="16" t="s">
        <v>32</v>
      </c>
      <c r="C18" s="28">
        <f t="shared" ref="C18:C25" si="2">E18+G18+I18+K18+M18+O18</f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28">
        <f t="shared" ref="Y18:Y25" si="3">AA18+AC18+AE18+AG18+AI18+AK18</f>
        <v>0</v>
      </c>
      <c r="Z18" s="28">
        <f t="shared" ref="Z18:Z25" si="4">AB18+AD18+AF18+AH18+AJ18+AL18</f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3</v>
      </c>
      <c r="AW18" s="31">
        <v>3</v>
      </c>
    </row>
    <row r="19" spans="1:49" s="106" customFormat="1" ht="15" customHeight="1">
      <c r="A19" s="163"/>
      <c r="B19" s="18" t="s">
        <v>33</v>
      </c>
      <c r="C19" s="28">
        <f t="shared" si="2"/>
        <v>0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28">
        <f t="shared" si="3"/>
        <v>0</v>
      </c>
      <c r="Z19" s="28">
        <f t="shared" si="4"/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0</v>
      </c>
      <c r="AH19" s="31">
        <v>0</v>
      </c>
      <c r="AI19" s="31">
        <v>0</v>
      </c>
      <c r="AJ19" s="31">
        <v>0</v>
      </c>
      <c r="AK19" s="31">
        <v>0</v>
      </c>
      <c r="AL19" s="31">
        <v>0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</row>
    <row r="20" spans="1:49" s="106" customFormat="1" ht="15" customHeight="1">
      <c r="A20" s="163"/>
      <c r="B20" s="18" t="s">
        <v>34</v>
      </c>
      <c r="C20" s="28">
        <f t="shared" si="2"/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28">
        <f t="shared" si="3"/>
        <v>0</v>
      </c>
      <c r="Z20" s="28">
        <f t="shared" si="4"/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</row>
    <row r="21" spans="1:49" s="106" customFormat="1" ht="15" customHeight="1">
      <c r="A21" s="163"/>
      <c r="B21" s="18" t="s">
        <v>35</v>
      </c>
      <c r="C21" s="28">
        <f t="shared" si="2"/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28">
        <f t="shared" si="3"/>
        <v>0</v>
      </c>
      <c r="Z21" s="28">
        <f t="shared" si="4"/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0</v>
      </c>
      <c r="AK21" s="31">
        <v>0</v>
      </c>
      <c r="AL21" s="31">
        <v>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</row>
    <row r="22" spans="1:49" s="106" customFormat="1" ht="15" customHeight="1">
      <c r="A22" s="163"/>
      <c r="B22" s="18" t="s">
        <v>36</v>
      </c>
      <c r="C22" s="28">
        <f t="shared" si="2"/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28">
        <f t="shared" si="3"/>
        <v>0</v>
      </c>
      <c r="Z22" s="28">
        <f t="shared" si="4"/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</row>
    <row r="23" spans="1:49" s="106" customFormat="1" ht="15" customHeight="1">
      <c r="A23" s="163"/>
      <c r="B23" s="18" t="s">
        <v>37</v>
      </c>
      <c r="C23" s="28">
        <f t="shared" si="2"/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28">
        <f t="shared" si="3"/>
        <v>0</v>
      </c>
      <c r="Z23" s="28">
        <f t="shared" si="4"/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0</v>
      </c>
      <c r="AK23" s="31">
        <v>0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</row>
    <row r="24" spans="1:49" s="106" customFormat="1" ht="15" customHeight="1">
      <c r="A24" s="163"/>
      <c r="B24" s="18" t="s">
        <v>38</v>
      </c>
      <c r="C24" s="28">
        <f t="shared" si="2"/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28">
        <f t="shared" si="3"/>
        <v>0</v>
      </c>
      <c r="Z24" s="28">
        <f t="shared" si="4"/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0</v>
      </c>
      <c r="AH24" s="31">
        <v>0</v>
      </c>
      <c r="AI24" s="31">
        <v>0</v>
      </c>
      <c r="AJ24" s="31">
        <v>0</v>
      </c>
      <c r="AK24" s="31">
        <v>0</v>
      </c>
      <c r="AL24" s="31">
        <v>0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</row>
    <row r="25" spans="1:49" s="106" customFormat="1" ht="15" customHeight="1">
      <c r="A25" s="164"/>
      <c r="B25" s="19" t="s">
        <v>39</v>
      </c>
      <c r="C25" s="28">
        <f t="shared" si="2"/>
        <v>0</v>
      </c>
      <c r="D25" s="31">
        <v>0</v>
      </c>
      <c r="E25" s="31">
        <v>0</v>
      </c>
      <c r="F25" s="31">
        <v>0</v>
      </c>
      <c r="G25" s="31">
        <v>0</v>
      </c>
      <c r="H25" s="31">
        <v>0</v>
      </c>
      <c r="I25" s="31">
        <v>0</v>
      </c>
      <c r="J25" s="31">
        <v>0</v>
      </c>
      <c r="K25" s="31">
        <v>0</v>
      </c>
      <c r="L25" s="31">
        <v>0</v>
      </c>
      <c r="M25" s="31">
        <v>0</v>
      </c>
      <c r="N25" s="31">
        <v>0</v>
      </c>
      <c r="O25" s="31">
        <v>0</v>
      </c>
      <c r="P25" s="31">
        <v>0</v>
      </c>
      <c r="Q25" s="31">
        <v>0</v>
      </c>
      <c r="R25" s="31"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28">
        <f t="shared" si="3"/>
        <v>0</v>
      </c>
      <c r="Z25" s="28">
        <f t="shared" si="4"/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0</v>
      </c>
      <c r="AK25" s="31">
        <v>0</v>
      </c>
      <c r="AL25" s="31">
        <v>0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</row>
    <row r="26" spans="1:49" ht="15.75" customHeight="1"/>
    <row r="27" spans="1:49" s="106" customFormat="1" ht="15" customHeight="1">
      <c r="A27" s="162" t="s">
        <v>274</v>
      </c>
      <c r="B27" s="16" t="s">
        <v>32</v>
      </c>
      <c r="C27" s="28">
        <f t="shared" ref="C27:C34" si="5">E27+G27+I27+K27+M27+O27</f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0</v>
      </c>
      <c r="R27" s="31">
        <v>0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28">
        <f t="shared" ref="Y27:Y34" si="6">AA27+AC27+AE27+AG27+AI27+AK27</f>
        <v>0</v>
      </c>
      <c r="Z27" s="28">
        <f t="shared" ref="Z27:Z34" si="7">AB27+AD27+AF27+AH27+AJ27+AL27</f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3</v>
      </c>
      <c r="AW27" s="31">
        <v>3</v>
      </c>
    </row>
    <row r="28" spans="1:49" s="106" customFormat="1" ht="15" customHeight="1">
      <c r="A28" s="163"/>
      <c r="B28" s="18" t="s">
        <v>33</v>
      </c>
      <c r="C28" s="28">
        <f t="shared" si="5"/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0</v>
      </c>
      <c r="R28" s="31">
        <v>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28">
        <f t="shared" si="6"/>
        <v>0</v>
      </c>
      <c r="Z28" s="28">
        <f t="shared" si="7"/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0</v>
      </c>
      <c r="AK28" s="31">
        <v>0</v>
      </c>
      <c r="AL28" s="31">
        <v>0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</row>
    <row r="29" spans="1:49" s="106" customFormat="1" ht="15" customHeight="1">
      <c r="A29" s="163"/>
      <c r="B29" s="18" t="s">
        <v>34</v>
      </c>
      <c r="C29" s="28">
        <f t="shared" si="5"/>
        <v>0</v>
      </c>
      <c r="D29" s="31">
        <v>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0</v>
      </c>
      <c r="R29" s="31"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28">
        <f t="shared" si="6"/>
        <v>0</v>
      </c>
      <c r="Z29" s="28">
        <f t="shared" si="7"/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0</v>
      </c>
      <c r="AH29" s="31">
        <v>0</v>
      </c>
      <c r="AI29" s="31">
        <v>0</v>
      </c>
      <c r="AJ29" s="31">
        <v>0</v>
      </c>
      <c r="AK29" s="31">
        <v>0</v>
      </c>
      <c r="AL29" s="31">
        <v>0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</row>
    <row r="30" spans="1:49" s="106" customFormat="1" ht="15" customHeight="1">
      <c r="A30" s="163"/>
      <c r="B30" s="18" t="s">
        <v>35</v>
      </c>
      <c r="C30" s="28">
        <f t="shared" si="5"/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0</v>
      </c>
      <c r="R30" s="31"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28">
        <f t="shared" si="6"/>
        <v>0</v>
      </c>
      <c r="Z30" s="28">
        <f t="shared" si="7"/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</row>
    <row r="31" spans="1:49" s="106" customFormat="1" ht="15" customHeight="1">
      <c r="A31" s="163"/>
      <c r="B31" s="18" t="s">
        <v>36</v>
      </c>
      <c r="C31" s="28">
        <f t="shared" si="5"/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0</v>
      </c>
      <c r="R31" s="31"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28">
        <f t="shared" si="6"/>
        <v>0</v>
      </c>
      <c r="Z31" s="28">
        <f t="shared" si="7"/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0</v>
      </c>
      <c r="AH31" s="31">
        <v>0</v>
      </c>
      <c r="AI31" s="31">
        <v>0</v>
      </c>
      <c r="AJ31" s="31">
        <v>0</v>
      </c>
      <c r="AK31" s="31">
        <v>0</v>
      </c>
      <c r="AL31" s="31">
        <v>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</row>
    <row r="32" spans="1:49" s="106" customFormat="1" ht="15" customHeight="1">
      <c r="A32" s="163"/>
      <c r="B32" s="18" t="s">
        <v>37</v>
      </c>
      <c r="C32" s="28">
        <f t="shared" si="5"/>
        <v>0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0</v>
      </c>
      <c r="R32" s="31">
        <v>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28">
        <f t="shared" si="6"/>
        <v>0</v>
      </c>
      <c r="Z32" s="28">
        <f t="shared" si="7"/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0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</row>
    <row r="33" spans="1:49" s="106" customFormat="1" ht="15" customHeight="1">
      <c r="A33" s="163"/>
      <c r="B33" s="18" t="s">
        <v>38</v>
      </c>
      <c r="C33" s="28">
        <f t="shared" si="5"/>
        <v>0</v>
      </c>
      <c r="D33" s="31">
        <v>0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31">
        <v>0</v>
      </c>
      <c r="Q33" s="31">
        <v>0</v>
      </c>
      <c r="R33" s="31">
        <v>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28">
        <f t="shared" si="6"/>
        <v>0</v>
      </c>
      <c r="Z33" s="28">
        <f t="shared" si="7"/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0</v>
      </c>
      <c r="AK33" s="31">
        <v>0</v>
      </c>
      <c r="AL33" s="31">
        <v>0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</row>
    <row r="34" spans="1:49" s="106" customFormat="1" ht="15" customHeight="1">
      <c r="A34" s="164"/>
      <c r="B34" s="19" t="s">
        <v>39</v>
      </c>
      <c r="C34" s="28">
        <f t="shared" si="5"/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0</v>
      </c>
      <c r="R34" s="31"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28">
        <f t="shared" si="6"/>
        <v>0</v>
      </c>
      <c r="Z34" s="28">
        <f t="shared" si="7"/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0</v>
      </c>
      <c r="AK34" s="31">
        <v>0</v>
      </c>
      <c r="AL34" s="31">
        <v>0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</row>
    <row r="35" spans="1:49" ht="15.75" customHeight="1"/>
    <row r="36" spans="1:49" ht="15.75" customHeight="1"/>
    <row r="37" spans="1:49" ht="15.75" customHeight="1"/>
    <row r="38" spans="1:49" ht="15.75" customHeight="1"/>
    <row r="39" spans="1:49" ht="15.75" customHeight="1"/>
    <row r="40" spans="1:49" ht="15.75" customHeight="1"/>
    <row r="41" spans="1:49" ht="15.75" customHeight="1"/>
    <row r="42" spans="1:49" ht="15.75" customHeight="1"/>
    <row r="43" spans="1:49" ht="15.75" customHeight="1"/>
    <row r="44" spans="1:49" ht="15.75" customHeight="1"/>
    <row r="45" spans="1:49" ht="15.75" customHeight="1"/>
    <row r="46" spans="1:49" ht="15.75" customHeight="1"/>
    <row r="47" spans="1:49" ht="15.75" customHeight="1"/>
    <row r="48" spans="1:49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</sheetData>
  <mergeCells count="67">
    <mergeCell ref="AU5:AU8"/>
    <mergeCell ref="Y6:Z6"/>
    <mergeCell ref="AA6:AB6"/>
    <mergeCell ref="AC6:AD6"/>
    <mergeCell ref="AE6:AF6"/>
    <mergeCell ref="AG6:AH6"/>
    <mergeCell ref="AM7:AN7"/>
    <mergeCell ref="AO7:AP7"/>
    <mergeCell ref="AI7:AI8"/>
    <mergeCell ref="AJ7:AJ8"/>
    <mergeCell ref="AE7:AE8"/>
    <mergeCell ref="AF7:AF8"/>
    <mergeCell ref="AG7:AG8"/>
    <mergeCell ref="AI6:AJ6"/>
    <mergeCell ref="AK6:AL6"/>
    <mergeCell ref="Z7:Z8"/>
    <mergeCell ref="A1:X1"/>
    <mergeCell ref="Y1:AW1"/>
    <mergeCell ref="A2:X2"/>
    <mergeCell ref="Y2:AW2"/>
    <mergeCell ref="Y3:AW3"/>
    <mergeCell ref="A3:X3"/>
    <mergeCell ref="AV5:AW7"/>
    <mergeCell ref="AM6:AP6"/>
    <mergeCell ref="AQ6:AR7"/>
    <mergeCell ref="AS6:AT7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AK7:AK8"/>
    <mergeCell ref="AL7:AL8"/>
    <mergeCell ref="K6:L6"/>
    <mergeCell ref="M6:N6"/>
    <mergeCell ref="O6:P6"/>
    <mergeCell ref="M7:M8"/>
    <mergeCell ref="N7:N8"/>
    <mergeCell ref="O7:O8"/>
    <mergeCell ref="P7:P8"/>
    <mergeCell ref="Q6:T6"/>
    <mergeCell ref="U6:V7"/>
    <mergeCell ref="Q7:R7"/>
    <mergeCell ref="S7:T7"/>
    <mergeCell ref="Y7:Y8"/>
    <mergeCell ref="W6:X7"/>
    <mergeCell ref="A18:A25"/>
    <mergeCell ref="A27:A34"/>
    <mergeCell ref="A9:A16"/>
    <mergeCell ref="AA7:AA8"/>
    <mergeCell ref="AH7:AH8"/>
    <mergeCell ref="AB7:AB8"/>
    <mergeCell ref="AC7:AC8"/>
    <mergeCell ref="AD7:AD8"/>
    <mergeCell ref="A5:A8"/>
    <mergeCell ref="Y5:AT5"/>
    <mergeCell ref="C5:X5"/>
    <mergeCell ref="B5:B8"/>
    <mergeCell ref="C6:D6"/>
    <mergeCell ref="E6:F6"/>
    <mergeCell ref="G6:H6"/>
    <mergeCell ref="I6:J6"/>
  </mergeCells>
  <pageMargins left="0.7" right="0.7" top="0.75" bottom="0.75" header="0" footer="0"/>
  <pageSetup paperSize="9" orientation="landscape"/>
  <headerFooter>
    <oddFooter>&amp;R&amp;P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C625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A4" sqref="A4"/>
    </sheetView>
  </sheetViews>
  <sheetFormatPr defaultColWidth="11.25" defaultRowHeight="15" customHeight="1"/>
  <cols>
    <col min="1" max="1" width="4.875" customWidth="1"/>
    <col min="2" max="2" width="25.875" customWidth="1"/>
    <col min="3" max="4" width="5.75" customWidth="1"/>
    <col min="5" max="6" width="5.25" customWidth="1"/>
    <col min="7" max="8" width="5" customWidth="1"/>
    <col min="9" max="9" width="5" style="106" customWidth="1"/>
    <col min="10" max="10" width="5" customWidth="1"/>
    <col min="11" max="14" width="5.75" customWidth="1"/>
    <col min="15" max="16" width="8.125" customWidth="1"/>
    <col min="17" max="17" width="5.75" customWidth="1"/>
    <col min="18" max="18" width="6.75" customWidth="1"/>
    <col min="19" max="19" width="6.375" customWidth="1"/>
    <col min="20" max="20" width="4.75" customWidth="1"/>
    <col min="21" max="21" width="5.375" customWidth="1"/>
    <col min="22" max="22" width="6.625" customWidth="1"/>
    <col min="23" max="24" width="5.375" customWidth="1"/>
    <col min="25" max="25" width="4.25" customWidth="1"/>
    <col min="26" max="26" width="4.375" customWidth="1"/>
    <col min="27" max="27" width="5.875" customWidth="1"/>
    <col min="28" max="28" width="6.75" customWidth="1"/>
    <col min="29" max="31" width="5.75" customWidth="1"/>
    <col min="32" max="32" width="4.375" customWidth="1"/>
    <col min="33" max="33" width="6.625" customWidth="1"/>
    <col min="34" max="34" width="4.875" customWidth="1"/>
    <col min="35" max="35" width="6.25" customWidth="1"/>
    <col min="36" max="55" width="9" customWidth="1"/>
  </cols>
  <sheetData>
    <row r="1" spans="1:55" ht="17.25" customHeight="1">
      <c r="A1" s="190" t="s">
        <v>135</v>
      </c>
      <c r="B1" s="171"/>
      <c r="C1" s="171"/>
      <c r="D1" s="171"/>
      <c r="E1" s="171"/>
      <c r="F1" s="171"/>
      <c r="G1" s="171"/>
      <c r="H1" s="171"/>
      <c r="I1" s="172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3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</row>
    <row r="2" spans="1:55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</row>
    <row r="3" spans="1:55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</row>
    <row r="4" spans="1:55" ht="15" customHeight="1">
      <c r="A4" s="3"/>
      <c r="B4" s="4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</row>
    <row r="5" spans="1:55" ht="22.5" customHeight="1">
      <c r="A5" s="176" t="s">
        <v>3</v>
      </c>
      <c r="B5" s="210" t="s">
        <v>4</v>
      </c>
      <c r="C5" s="188" t="s">
        <v>136</v>
      </c>
      <c r="D5" s="178"/>
      <c r="E5" s="178"/>
      <c r="F5" s="178"/>
      <c r="G5" s="178"/>
      <c r="H5" s="178"/>
      <c r="I5" s="178"/>
      <c r="J5" s="179"/>
      <c r="K5" s="188" t="s">
        <v>137</v>
      </c>
      <c r="L5" s="178"/>
      <c r="M5" s="178"/>
      <c r="N5" s="179"/>
      <c r="O5" s="216" t="s">
        <v>138</v>
      </c>
      <c r="P5" s="178"/>
      <c r="Q5" s="178"/>
      <c r="R5" s="178"/>
      <c r="S5" s="178"/>
      <c r="T5" s="179"/>
      <c r="U5" s="189" t="s">
        <v>139</v>
      </c>
      <c r="V5" s="178"/>
      <c r="W5" s="178"/>
      <c r="X5" s="178"/>
      <c r="Y5" s="178"/>
      <c r="Z5" s="179"/>
      <c r="AA5" s="188" t="s">
        <v>140</v>
      </c>
      <c r="AB5" s="178"/>
      <c r="AC5" s="179"/>
      <c r="AD5" s="188" t="s">
        <v>141</v>
      </c>
      <c r="AE5" s="178"/>
      <c r="AF5" s="179"/>
      <c r="AG5" s="188" t="s">
        <v>142</v>
      </c>
      <c r="AH5" s="178"/>
      <c r="AI5" s="179"/>
      <c r="AJ5" s="50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</row>
    <row r="6" spans="1:55" ht="30" customHeight="1">
      <c r="A6" s="166"/>
      <c r="B6" s="166"/>
      <c r="C6" s="188" t="s">
        <v>143</v>
      </c>
      <c r="D6" s="178"/>
      <c r="E6" s="178"/>
      <c r="F6" s="220" t="s">
        <v>144</v>
      </c>
      <c r="G6" s="215" t="s">
        <v>145</v>
      </c>
      <c r="H6" s="215" t="s">
        <v>146</v>
      </c>
      <c r="I6" s="217" t="s">
        <v>275</v>
      </c>
      <c r="J6" s="215" t="s">
        <v>147</v>
      </c>
      <c r="K6" s="168" t="s">
        <v>12</v>
      </c>
      <c r="L6" s="188" t="s">
        <v>17</v>
      </c>
      <c r="M6" s="179"/>
      <c r="N6" s="221" t="s">
        <v>148</v>
      </c>
      <c r="O6" s="222" t="s">
        <v>149</v>
      </c>
      <c r="P6" s="182"/>
      <c r="Q6" s="189" t="s">
        <v>150</v>
      </c>
      <c r="R6" s="178"/>
      <c r="S6" s="179"/>
      <c r="T6" s="168" t="s">
        <v>151</v>
      </c>
      <c r="U6" s="168" t="s">
        <v>152</v>
      </c>
      <c r="V6" s="168" t="s">
        <v>153</v>
      </c>
      <c r="W6" s="168" t="s">
        <v>154</v>
      </c>
      <c r="X6" s="168" t="s">
        <v>155</v>
      </c>
      <c r="Y6" s="168" t="s">
        <v>156</v>
      </c>
      <c r="Z6" s="168" t="s">
        <v>157</v>
      </c>
      <c r="AA6" s="215" t="s">
        <v>158</v>
      </c>
      <c r="AB6" s="215" t="s">
        <v>159</v>
      </c>
      <c r="AC6" s="214" t="s">
        <v>160</v>
      </c>
      <c r="AD6" s="168" t="s">
        <v>161</v>
      </c>
      <c r="AE6" s="168" t="s">
        <v>162</v>
      </c>
      <c r="AF6" s="168" t="s">
        <v>163</v>
      </c>
      <c r="AG6" s="168" t="s">
        <v>164</v>
      </c>
      <c r="AH6" s="168" t="s">
        <v>165</v>
      </c>
      <c r="AI6" s="215" t="s">
        <v>166</v>
      </c>
      <c r="AJ6" s="50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</row>
    <row r="7" spans="1:55" ht="22.5" customHeight="1">
      <c r="A7" s="166"/>
      <c r="B7" s="166"/>
      <c r="C7" s="215" t="s">
        <v>12</v>
      </c>
      <c r="D7" s="215" t="s">
        <v>167</v>
      </c>
      <c r="E7" s="215" t="s">
        <v>168</v>
      </c>
      <c r="F7" s="213"/>
      <c r="G7" s="166"/>
      <c r="H7" s="166"/>
      <c r="I7" s="218"/>
      <c r="J7" s="166"/>
      <c r="K7" s="166"/>
      <c r="L7" s="223" t="s">
        <v>169</v>
      </c>
      <c r="M7" s="223" t="s">
        <v>170</v>
      </c>
      <c r="N7" s="213"/>
      <c r="O7" s="183"/>
      <c r="P7" s="185"/>
      <c r="Q7" s="215" t="s">
        <v>171</v>
      </c>
      <c r="R7" s="215" t="s">
        <v>172</v>
      </c>
      <c r="S7" s="215" t="s">
        <v>173</v>
      </c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50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</row>
    <row r="8" spans="1:55" ht="63" customHeight="1">
      <c r="A8" s="167"/>
      <c r="B8" s="167"/>
      <c r="C8" s="167"/>
      <c r="D8" s="167"/>
      <c r="E8" s="167"/>
      <c r="F8" s="185"/>
      <c r="G8" s="167"/>
      <c r="H8" s="167"/>
      <c r="I8" s="219"/>
      <c r="J8" s="167"/>
      <c r="K8" s="167"/>
      <c r="L8" s="167"/>
      <c r="M8" s="167"/>
      <c r="N8" s="185"/>
      <c r="O8" s="58" t="s">
        <v>12</v>
      </c>
      <c r="P8" s="59" t="s">
        <v>174</v>
      </c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50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</row>
    <row r="9" spans="1:55" s="137" customFormat="1" ht="15" customHeight="1">
      <c r="A9" s="15">
        <v>28</v>
      </c>
      <c r="B9" s="16" t="s">
        <v>32</v>
      </c>
      <c r="C9" s="28">
        <f t="shared" ref="C9:C16" si="0">D9+E9</f>
        <v>9</v>
      </c>
      <c r="D9" s="134">
        <v>9</v>
      </c>
      <c r="E9" s="135">
        <v>0</v>
      </c>
      <c r="F9" s="134">
        <v>0</v>
      </c>
      <c r="G9" s="134">
        <v>3</v>
      </c>
      <c r="H9" s="134">
        <v>0</v>
      </c>
      <c r="I9" s="134"/>
      <c r="J9" s="134">
        <v>3</v>
      </c>
      <c r="K9" s="33">
        <f t="shared" ref="K9:K16" si="1">L9+M9</f>
        <v>8</v>
      </c>
      <c r="L9" s="134">
        <v>6</v>
      </c>
      <c r="M9" s="134">
        <v>2</v>
      </c>
      <c r="N9" s="134">
        <v>8</v>
      </c>
      <c r="O9" s="134">
        <v>5</v>
      </c>
      <c r="P9" s="134">
        <v>4</v>
      </c>
      <c r="Q9" s="134">
        <v>0</v>
      </c>
      <c r="R9" s="134">
        <v>0</v>
      </c>
      <c r="S9" s="134">
        <v>0</v>
      </c>
      <c r="T9" s="134">
        <v>1</v>
      </c>
      <c r="U9" s="134">
        <v>0</v>
      </c>
      <c r="V9" s="134">
        <v>0</v>
      </c>
      <c r="W9" s="134">
        <v>0</v>
      </c>
      <c r="X9" s="134">
        <v>0</v>
      </c>
      <c r="Y9" s="134">
        <v>0</v>
      </c>
      <c r="Z9" s="134">
        <v>1</v>
      </c>
      <c r="AA9" s="134">
        <v>1</v>
      </c>
      <c r="AB9" s="134">
        <v>1</v>
      </c>
      <c r="AC9" s="134">
        <v>1</v>
      </c>
      <c r="AD9" s="134">
        <v>0</v>
      </c>
      <c r="AE9" s="134">
        <v>0</v>
      </c>
      <c r="AF9" s="134">
        <v>1</v>
      </c>
      <c r="AG9" s="134">
        <v>1</v>
      </c>
      <c r="AH9" s="134">
        <v>1</v>
      </c>
      <c r="AI9" s="134">
        <v>1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</row>
    <row r="10" spans="1:55" s="137" customFormat="1" ht="15" customHeight="1">
      <c r="A10" s="15"/>
      <c r="B10" s="18" t="s">
        <v>33</v>
      </c>
      <c r="C10" s="28">
        <f t="shared" si="0"/>
        <v>3</v>
      </c>
      <c r="D10" s="134">
        <v>3</v>
      </c>
      <c r="E10" s="136"/>
      <c r="F10" s="134">
        <v>0</v>
      </c>
      <c r="G10" s="134">
        <v>0</v>
      </c>
      <c r="H10" s="134">
        <v>0</v>
      </c>
      <c r="I10" s="134"/>
      <c r="J10" s="134">
        <v>0</v>
      </c>
      <c r="K10" s="33">
        <f t="shared" si="1"/>
        <v>3</v>
      </c>
      <c r="L10" s="134">
        <v>0</v>
      </c>
      <c r="M10" s="134">
        <v>3</v>
      </c>
      <c r="N10" s="134">
        <v>3</v>
      </c>
      <c r="O10" s="134"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0</v>
      </c>
      <c r="V10" s="134">
        <v>0</v>
      </c>
      <c r="W10" s="134">
        <v>0</v>
      </c>
      <c r="X10" s="134">
        <v>0</v>
      </c>
      <c r="Y10" s="134">
        <v>0</v>
      </c>
      <c r="Z10" s="134">
        <v>0</v>
      </c>
      <c r="AA10" s="134">
        <v>1</v>
      </c>
      <c r="AB10" s="134">
        <v>0</v>
      </c>
      <c r="AC10" s="134">
        <v>0</v>
      </c>
      <c r="AD10" s="134">
        <v>0</v>
      </c>
      <c r="AE10" s="134">
        <v>0</v>
      </c>
      <c r="AF10" s="134">
        <v>0</v>
      </c>
      <c r="AG10" s="134">
        <v>1</v>
      </c>
      <c r="AH10" s="134">
        <v>0</v>
      </c>
      <c r="AI10" s="134">
        <v>0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</row>
    <row r="11" spans="1:55" s="137" customFormat="1" ht="15" customHeight="1">
      <c r="A11" s="15"/>
      <c r="B11" s="18" t="s">
        <v>34</v>
      </c>
      <c r="C11" s="28">
        <f t="shared" si="0"/>
        <v>2</v>
      </c>
      <c r="D11" s="134">
        <v>1</v>
      </c>
      <c r="E11" s="134">
        <v>1</v>
      </c>
      <c r="F11" s="134">
        <v>0</v>
      </c>
      <c r="G11" s="134">
        <v>0</v>
      </c>
      <c r="H11" s="134">
        <v>0</v>
      </c>
      <c r="I11" s="134"/>
      <c r="J11" s="134">
        <v>0</v>
      </c>
      <c r="K11" s="33">
        <f t="shared" si="1"/>
        <v>2</v>
      </c>
      <c r="L11" s="134">
        <v>0</v>
      </c>
      <c r="M11" s="134">
        <v>2</v>
      </c>
      <c r="N11" s="134">
        <v>2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  <c r="W11" s="134">
        <v>0</v>
      </c>
      <c r="X11" s="134">
        <v>0</v>
      </c>
      <c r="Y11" s="134">
        <v>0</v>
      </c>
      <c r="Z11" s="134">
        <v>0</v>
      </c>
      <c r="AA11" s="134">
        <v>1</v>
      </c>
      <c r="AB11" s="134">
        <v>0</v>
      </c>
      <c r="AC11" s="134">
        <v>0</v>
      </c>
      <c r="AD11" s="134">
        <v>0</v>
      </c>
      <c r="AE11" s="134">
        <v>0</v>
      </c>
      <c r="AF11" s="134">
        <v>0</v>
      </c>
      <c r="AG11" s="134">
        <v>1</v>
      </c>
      <c r="AH11" s="134">
        <v>0</v>
      </c>
      <c r="AI11" s="134">
        <v>0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</row>
    <row r="12" spans="1:55" s="137" customFormat="1" ht="15" customHeight="1">
      <c r="A12" s="15"/>
      <c r="B12" s="18" t="s">
        <v>35</v>
      </c>
      <c r="C12" s="28">
        <f t="shared" si="0"/>
        <v>2</v>
      </c>
      <c r="D12" s="134">
        <v>2</v>
      </c>
      <c r="E12" s="134">
        <v>0</v>
      </c>
      <c r="F12" s="134">
        <v>0</v>
      </c>
      <c r="G12" s="134">
        <v>0</v>
      </c>
      <c r="H12" s="134">
        <v>0</v>
      </c>
      <c r="I12" s="134"/>
      <c r="J12" s="134">
        <v>0</v>
      </c>
      <c r="K12" s="33">
        <f t="shared" si="1"/>
        <v>2</v>
      </c>
      <c r="L12" s="134">
        <v>0</v>
      </c>
      <c r="M12" s="134">
        <v>2</v>
      </c>
      <c r="N12" s="134">
        <v>2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0</v>
      </c>
      <c r="U12" s="134">
        <v>0</v>
      </c>
      <c r="V12" s="134">
        <v>0</v>
      </c>
      <c r="W12" s="134">
        <v>0</v>
      </c>
      <c r="X12" s="134">
        <v>0</v>
      </c>
      <c r="Y12" s="134">
        <v>0</v>
      </c>
      <c r="Z12" s="134">
        <v>0</v>
      </c>
      <c r="AA12" s="134">
        <v>1</v>
      </c>
      <c r="AB12" s="134">
        <v>0</v>
      </c>
      <c r="AC12" s="134">
        <v>0</v>
      </c>
      <c r="AD12" s="134">
        <v>0</v>
      </c>
      <c r="AE12" s="134">
        <v>0</v>
      </c>
      <c r="AF12" s="134">
        <v>0</v>
      </c>
      <c r="AG12" s="134">
        <v>1</v>
      </c>
      <c r="AH12" s="134">
        <v>0</v>
      </c>
      <c r="AI12" s="134"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</row>
    <row r="13" spans="1:55" s="137" customFormat="1" ht="15" customHeight="1">
      <c r="A13" s="15"/>
      <c r="B13" s="18" t="s">
        <v>36</v>
      </c>
      <c r="C13" s="28">
        <f t="shared" si="0"/>
        <v>1</v>
      </c>
      <c r="D13" s="134">
        <v>1</v>
      </c>
      <c r="E13" s="134">
        <v>0</v>
      </c>
      <c r="F13" s="134">
        <v>0</v>
      </c>
      <c r="G13" s="134">
        <v>0</v>
      </c>
      <c r="H13" s="134">
        <v>0</v>
      </c>
      <c r="I13" s="134"/>
      <c r="J13" s="134">
        <v>0</v>
      </c>
      <c r="K13" s="33">
        <f t="shared" si="1"/>
        <v>1</v>
      </c>
      <c r="L13" s="134">
        <v>0</v>
      </c>
      <c r="M13" s="134">
        <v>1</v>
      </c>
      <c r="N13" s="134">
        <v>1</v>
      </c>
      <c r="O13" s="134">
        <v>0</v>
      </c>
      <c r="P13" s="134">
        <v>0</v>
      </c>
      <c r="Q13" s="134">
        <v>0</v>
      </c>
      <c r="R13" s="134">
        <v>0</v>
      </c>
      <c r="S13" s="134">
        <v>0</v>
      </c>
      <c r="T13" s="134">
        <v>0</v>
      </c>
      <c r="U13" s="134">
        <v>0</v>
      </c>
      <c r="V13" s="134">
        <v>0</v>
      </c>
      <c r="W13" s="134">
        <v>0</v>
      </c>
      <c r="X13" s="134">
        <v>0</v>
      </c>
      <c r="Y13" s="134">
        <v>0</v>
      </c>
      <c r="Z13" s="134">
        <v>0</v>
      </c>
      <c r="AA13" s="134">
        <v>1</v>
      </c>
      <c r="AB13" s="134">
        <v>0</v>
      </c>
      <c r="AC13" s="134">
        <v>0</v>
      </c>
      <c r="AD13" s="134">
        <v>0</v>
      </c>
      <c r="AE13" s="134">
        <v>0</v>
      </c>
      <c r="AF13" s="134">
        <v>0</v>
      </c>
      <c r="AG13" s="134">
        <v>1</v>
      </c>
      <c r="AH13" s="134">
        <v>0</v>
      </c>
      <c r="AI13" s="134"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</row>
    <row r="14" spans="1:55" s="137" customFormat="1" ht="15" customHeight="1">
      <c r="A14" s="15"/>
      <c r="B14" s="18" t="s">
        <v>37</v>
      </c>
      <c r="C14" s="28">
        <f t="shared" si="0"/>
        <v>2</v>
      </c>
      <c r="D14" s="134">
        <v>2</v>
      </c>
      <c r="E14" s="134">
        <v>0</v>
      </c>
      <c r="F14" s="134">
        <v>0</v>
      </c>
      <c r="G14" s="134">
        <v>0</v>
      </c>
      <c r="H14" s="134">
        <v>0</v>
      </c>
      <c r="I14" s="134"/>
      <c r="J14" s="134">
        <v>0</v>
      </c>
      <c r="K14" s="33">
        <f t="shared" si="1"/>
        <v>2</v>
      </c>
      <c r="L14" s="134">
        <v>1</v>
      </c>
      <c r="M14" s="134">
        <v>1</v>
      </c>
      <c r="N14" s="134">
        <v>2</v>
      </c>
      <c r="O14" s="134">
        <v>0</v>
      </c>
      <c r="P14" s="134">
        <v>0</v>
      </c>
      <c r="Q14" s="134">
        <v>0</v>
      </c>
      <c r="R14" s="134">
        <v>0</v>
      </c>
      <c r="S14" s="134">
        <v>0</v>
      </c>
      <c r="T14" s="134">
        <v>0</v>
      </c>
      <c r="U14" s="134">
        <v>0</v>
      </c>
      <c r="V14" s="134">
        <v>0</v>
      </c>
      <c r="W14" s="134">
        <v>0</v>
      </c>
      <c r="X14" s="134">
        <v>0</v>
      </c>
      <c r="Y14" s="134">
        <v>0</v>
      </c>
      <c r="Z14" s="134">
        <v>0</v>
      </c>
      <c r="AA14" s="134">
        <v>1</v>
      </c>
      <c r="AB14" s="134">
        <v>0</v>
      </c>
      <c r="AC14" s="134">
        <v>0</v>
      </c>
      <c r="AD14" s="134">
        <v>0</v>
      </c>
      <c r="AE14" s="134">
        <v>0</v>
      </c>
      <c r="AF14" s="134">
        <v>0</v>
      </c>
      <c r="AG14" s="134">
        <v>1</v>
      </c>
      <c r="AH14" s="134">
        <v>0</v>
      </c>
      <c r="AI14" s="134"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</row>
    <row r="15" spans="1:55" s="137" customFormat="1" ht="15" customHeight="1">
      <c r="A15" s="15"/>
      <c r="B15" s="18" t="s">
        <v>38</v>
      </c>
      <c r="C15" s="28">
        <f t="shared" si="0"/>
        <v>1</v>
      </c>
      <c r="D15" s="134">
        <v>1</v>
      </c>
      <c r="E15" s="134">
        <v>0</v>
      </c>
      <c r="F15" s="134">
        <v>0</v>
      </c>
      <c r="G15" s="134">
        <v>0</v>
      </c>
      <c r="H15" s="134">
        <v>0</v>
      </c>
      <c r="I15" s="134"/>
      <c r="J15" s="134">
        <v>0</v>
      </c>
      <c r="K15" s="33">
        <f t="shared" si="1"/>
        <v>1</v>
      </c>
      <c r="L15" s="134">
        <v>0</v>
      </c>
      <c r="M15" s="134">
        <v>1</v>
      </c>
      <c r="N15" s="134">
        <v>1</v>
      </c>
      <c r="O15" s="134">
        <v>0</v>
      </c>
      <c r="P15" s="134">
        <v>0</v>
      </c>
      <c r="Q15" s="134">
        <v>0</v>
      </c>
      <c r="R15" s="134">
        <v>0</v>
      </c>
      <c r="S15" s="134">
        <v>0</v>
      </c>
      <c r="T15" s="134">
        <v>0</v>
      </c>
      <c r="U15" s="134">
        <v>0</v>
      </c>
      <c r="V15" s="134">
        <v>0</v>
      </c>
      <c r="W15" s="134">
        <v>0</v>
      </c>
      <c r="X15" s="134">
        <v>0</v>
      </c>
      <c r="Y15" s="134">
        <v>0</v>
      </c>
      <c r="Z15" s="134">
        <v>0</v>
      </c>
      <c r="AA15" s="134">
        <v>1</v>
      </c>
      <c r="AB15" s="134">
        <v>0</v>
      </c>
      <c r="AC15" s="134">
        <v>0</v>
      </c>
      <c r="AD15" s="134">
        <v>0</v>
      </c>
      <c r="AE15" s="134">
        <v>0</v>
      </c>
      <c r="AF15" s="134">
        <v>0</v>
      </c>
      <c r="AG15" s="134">
        <v>1</v>
      </c>
      <c r="AH15" s="134">
        <v>0</v>
      </c>
      <c r="AI15" s="134"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</row>
    <row r="16" spans="1:55" s="137" customFormat="1" ht="15" customHeight="1">
      <c r="A16" s="15"/>
      <c r="B16" s="19" t="s">
        <v>39</v>
      </c>
      <c r="C16" s="28">
        <f t="shared" si="0"/>
        <v>1</v>
      </c>
      <c r="D16" s="134">
        <v>1</v>
      </c>
      <c r="E16" s="134">
        <v>0</v>
      </c>
      <c r="F16" s="134">
        <v>0</v>
      </c>
      <c r="G16" s="134">
        <v>0</v>
      </c>
      <c r="H16" s="134">
        <v>0</v>
      </c>
      <c r="I16" s="134"/>
      <c r="J16" s="134">
        <v>0</v>
      </c>
      <c r="K16" s="33">
        <f t="shared" si="1"/>
        <v>1</v>
      </c>
      <c r="L16" s="134">
        <v>0</v>
      </c>
      <c r="M16" s="134">
        <v>1</v>
      </c>
      <c r="N16" s="134">
        <v>1</v>
      </c>
      <c r="O16" s="134">
        <v>0</v>
      </c>
      <c r="P16" s="134">
        <v>0</v>
      </c>
      <c r="Q16" s="134">
        <v>0</v>
      </c>
      <c r="R16" s="134">
        <v>0</v>
      </c>
      <c r="S16" s="134">
        <v>0</v>
      </c>
      <c r="T16" s="134">
        <v>0</v>
      </c>
      <c r="U16" s="134">
        <v>0</v>
      </c>
      <c r="V16" s="134">
        <v>0</v>
      </c>
      <c r="W16" s="134">
        <v>0</v>
      </c>
      <c r="X16" s="134">
        <v>0</v>
      </c>
      <c r="Y16" s="134">
        <v>0</v>
      </c>
      <c r="Z16" s="134">
        <v>0</v>
      </c>
      <c r="AA16" s="134">
        <v>1</v>
      </c>
      <c r="AB16" s="134">
        <v>0</v>
      </c>
      <c r="AC16" s="134">
        <v>0</v>
      </c>
      <c r="AD16" s="134">
        <v>0</v>
      </c>
      <c r="AE16" s="134">
        <v>0</v>
      </c>
      <c r="AF16" s="134">
        <v>0</v>
      </c>
      <c r="AG16" s="134">
        <v>1</v>
      </c>
      <c r="AH16" s="134">
        <v>0</v>
      </c>
      <c r="AI16" s="134"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</row>
    <row r="17" spans="3:35" ht="15.75" customHeight="1">
      <c r="C17" s="70">
        <f>SUM(C10:C16)</f>
        <v>12</v>
      </c>
      <c r="D17" s="70">
        <f t="shared" ref="D17:AI17" si="2">SUM(D10:D16)</f>
        <v>11</v>
      </c>
      <c r="E17" s="70">
        <f t="shared" si="2"/>
        <v>1</v>
      </c>
      <c r="F17" s="70">
        <f t="shared" si="2"/>
        <v>0</v>
      </c>
      <c r="G17" s="70">
        <f t="shared" si="2"/>
        <v>0</v>
      </c>
      <c r="H17" s="70">
        <f t="shared" si="2"/>
        <v>0</v>
      </c>
      <c r="I17" s="70"/>
      <c r="J17" s="70">
        <f t="shared" si="2"/>
        <v>0</v>
      </c>
      <c r="K17" s="70">
        <f t="shared" si="2"/>
        <v>12</v>
      </c>
      <c r="L17" s="70">
        <f t="shared" si="2"/>
        <v>1</v>
      </c>
      <c r="M17" s="70">
        <f t="shared" si="2"/>
        <v>11</v>
      </c>
      <c r="N17" s="70">
        <f t="shared" si="2"/>
        <v>12</v>
      </c>
      <c r="O17" s="70">
        <f t="shared" si="2"/>
        <v>0</v>
      </c>
      <c r="P17" s="70">
        <f t="shared" si="2"/>
        <v>0</v>
      </c>
      <c r="Q17" s="70">
        <f t="shared" si="2"/>
        <v>0</v>
      </c>
      <c r="R17" s="70">
        <f t="shared" si="2"/>
        <v>0</v>
      </c>
      <c r="S17" s="70">
        <f t="shared" si="2"/>
        <v>0</v>
      </c>
      <c r="T17" s="70">
        <f t="shared" si="2"/>
        <v>0</v>
      </c>
      <c r="U17" s="70">
        <f t="shared" si="2"/>
        <v>0</v>
      </c>
      <c r="V17" s="70">
        <f t="shared" si="2"/>
        <v>0</v>
      </c>
      <c r="W17" s="70">
        <f t="shared" si="2"/>
        <v>0</v>
      </c>
      <c r="X17" s="70">
        <f t="shared" si="2"/>
        <v>0</v>
      </c>
      <c r="Y17" s="70">
        <f t="shared" si="2"/>
        <v>0</v>
      </c>
      <c r="Z17" s="70">
        <f t="shared" si="2"/>
        <v>0</v>
      </c>
      <c r="AA17" s="70">
        <f t="shared" si="2"/>
        <v>7</v>
      </c>
      <c r="AB17" s="70">
        <f t="shared" si="2"/>
        <v>0</v>
      </c>
      <c r="AC17" s="70">
        <f t="shared" si="2"/>
        <v>0</v>
      </c>
      <c r="AD17" s="70">
        <f t="shared" si="2"/>
        <v>0</v>
      </c>
      <c r="AE17" s="70">
        <f t="shared" si="2"/>
        <v>0</v>
      </c>
      <c r="AF17" s="70">
        <f t="shared" si="2"/>
        <v>0</v>
      </c>
      <c r="AG17" s="70">
        <f t="shared" si="2"/>
        <v>7</v>
      </c>
      <c r="AH17" s="70">
        <f t="shared" si="2"/>
        <v>0</v>
      </c>
      <c r="AI17" s="70">
        <f t="shared" si="2"/>
        <v>0</v>
      </c>
    </row>
    <row r="26" spans="3:35" ht="15.75" customHeight="1"/>
    <row r="27" spans="3:35" ht="15.75" customHeight="1"/>
    <row r="28" spans="3:35" ht="15.75" customHeight="1"/>
    <row r="29" spans="3:35" ht="15.75" customHeight="1"/>
    <row r="30" spans="3:35" ht="15.75" customHeight="1"/>
    <row r="31" spans="3:35" ht="15.75" customHeight="1"/>
    <row r="32" spans="3:3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</sheetData>
  <mergeCells count="47">
    <mergeCell ref="AA5:AC5"/>
    <mergeCell ref="AD5:AF5"/>
    <mergeCell ref="F6:F8"/>
    <mergeCell ref="G6:G8"/>
    <mergeCell ref="H6:H8"/>
    <mergeCell ref="J6:J8"/>
    <mergeCell ref="K5:N5"/>
    <mergeCell ref="L6:M6"/>
    <mergeCell ref="N6:N8"/>
    <mergeCell ref="O6:P7"/>
    <mergeCell ref="L7:L8"/>
    <mergeCell ref="M7:M8"/>
    <mergeCell ref="Q6:S6"/>
    <mergeCell ref="T6:T8"/>
    <mergeCell ref="W6:W8"/>
    <mergeCell ref="X6:X8"/>
    <mergeCell ref="A1:AI1"/>
    <mergeCell ref="A2:AI2"/>
    <mergeCell ref="A3:AI3"/>
    <mergeCell ref="A5:A8"/>
    <mergeCell ref="AG5:AI5"/>
    <mergeCell ref="K6:K8"/>
    <mergeCell ref="AI6:AI8"/>
    <mergeCell ref="U6:U8"/>
    <mergeCell ref="V6:V8"/>
    <mergeCell ref="Z6:Z8"/>
    <mergeCell ref="AA6:AA8"/>
    <mergeCell ref="AB6:AB8"/>
    <mergeCell ref="Q7:Q8"/>
    <mergeCell ref="R7:R8"/>
    <mergeCell ref="S7:S8"/>
    <mergeCell ref="C5:J5"/>
    <mergeCell ref="Y6:Y8"/>
    <mergeCell ref="B5:B8"/>
    <mergeCell ref="C7:C8"/>
    <mergeCell ref="D7:D8"/>
    <mergeCell ref="E7:E8"/>
    <mergeCell ref="C6:E6"/>
    <mergeCell ref="O5:T5"/>
    <mergeCell ref="U5:Z5"/>
    <mergeCell ref="I6:I8"/>
    <mergeCell ref="AH6:AH8"/>
    <mergeCell ref="AC6:AC8"/>
    <mergeCell ref="AD6:AD8"/>
    <mergeCell ref="AE6:AE8"/>
    <mergeCell ref="AF6:AF8"/>
    <mergeCell ref="AG6:AG8"/>
  </mergeCells>
  <pageMargins left="0.7" right="0.7" top="0.75" bottom="0.75" header="0" footer="0"/>
  <pageSetup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V625"/>
  <sheetViews>
    <sheetView workbookViewId="0">
      <pane ySplit="8" topLeftCell="A9" activePane="bottomLeft" state="frozen"/>
      <selection pane="bottomLeft" activeCell="A4" sqref="A4"/>
    </sheetView>
  </sheetViews>
  <sheetFormatPr defaultColWidth="11.25" defaultRowHeight="15" customHeight="1"/>
  <cols>
    <col min="1" max="1" width="6" customWidth="1"/>
    <col min="2" max="2" width="26.125" customWidth="1"/>
    <col min="3" max="3" width="8.25" customWidth="1"/>
    <col min="4" max="4" width="5.75" customWidth="1"/>
    <col min="5" max="6" width="5.25" customWidth="1"/>
    <col min="7" max="8" width="5" customWidth="1"/>
    <col min="9" max="10" width="5.75" customWidth="1"/>
    <col min="11" max="11" width="7.375" customWidth="1"/>
    <col min="12" max="15" width="6.25" customWidth="1"/>
    <col min="16" max="17" width="5" customWidth="1"/>
    <col min="18" max="19" width="6.25" customWidth="1"/>
    <col min="20" max="20" width="7.75" customWidth="1"/>
    <col min="21" max="22" width="5.625" customWidth="1"/>
    <col min="23" max="28" width="4.875" customWidth="1"/>
    <col min="29" max="48" width="9" customWidth="1"/>
  </cols>
  <sheetData>
    <row r="1" spans="1:48" ht="17.25" customHeight="1">
      <c r="A1" s="190" t="s">
        <v>175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3"/>
      <c r="AC1" s="21"/>
      <c r="AD1" s="21"/>
      <c r="AE1" s="21"/>
      <c r="AF1" s="21"/>
      <c r="AG1" s="21"/>
      <c r="AH1" s="21"/>
      <c r="AI1" s="21"/>
      <c r="AJ1" s="21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</row>
    <row r="2" spans="1:48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22"/>
      <c r="AD2" s="22"/>
      <c r="AE2" s="22"/>
      <c r="AF2" s="22"/>
      <c r="AG2" s="22"/>
      <c r="AH2" s="22"/>
      <c r="AI2" s="22"/>
      <c r="AJ2" s="22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</row>
    <row r="3" spans="1:48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22"/>
      <c r="AD3" s="22"/>
      <c r="AE3" s="22"/>
      <c r="AF3" s="22"/>
      <c r="AG3" s="22"/>
      <c r="AH3" s="22"/>
      <c r="AI3" s="22"/>
      <c r="AJ3" s="22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</row>
    <row r="4" spans="1:48" ht="15" customHeight="1">
      <c r="A4" s="3"/>
      <c r="B4" s="4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</row>
    <row r="5" spans="1:48" ht="26.25" customHeight="1">
      <c r="A5" s="176" t="s">
        <v>3</v>
      </c>
      <c r="B5" s="210" t="s">
        <v>4</v>
      </c>
      <c r="C5" s="187" t="s">
        <v>176</v>
      </c>
      <c r="D5" s="200" t="s">
        <v>177</v>
      </c>
      <c r="E5" s="181"/>
      <c r="F5" s="181"/>
      <c r="G5" s="180" t="s">
        <v>178</v>
      </c>
      <c r="H5" s="182"/>
      <c r="I5" s="180" t="s">
        <v>179</v>
      </c>
      <c r="J5" s="182"/>
      <c r="K5" s="168" t="s">
        <v>180</v>
      </c>
      <c r="L5" s="224" t="s">
        <v>181</v>
      </c>
      <c r="M5" s="225"/>
      <c r="N5" s="225"/>
      <c r="O5" s="225"/>
      <c r="P5" s="225"/>
      <c r="Q5" s="225"/>
      <c r="R5" s="225"/>
      <c r="S5" s="226"/>
      <c r="T5" s="188" t="s">
        <v>182</v>
      </c>
      <c r="U5" s="178"/>
      <c r="V5" s="178"/>
      <c r="W5" s="178"/>
      <c r="X5" s="178"/>
      <c r="Y5" s="178"/>
      <c r="Z5" s="178"/>
      <c r="AA5" s="178"/>
      <c r="AB5" s="179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</row>
    <row r="6" spans="1:48" ht="26.25" customHeight="1">
      <c r="A6" s="166"/>
      <c r="B6" s="166"/>
      <c r="C6" s="166"/>
      <c r="D6" s="183"/>
      <c r="E6" s="184"/>
      <c r="F6" s="184"/>
      <c r="G6" s="212"/>
      <c r="H6" s="213"/>
      <c r="I6" s="212"/>
      <c r="J6" s="213"/>
      <c r="K6" s="166"/>
      <c r="L6" s="180" t="s">
        <v>183</v>
      </c>
      <c r="M6" s="182"/>
      <c r="N6" s="180" t="s">
        <v>184</v>
      </c>
      <c r="O6" s="182"/>
      <c r="P6" s="180" t="s">
        <v>185</v>
      </c>
      <c r="Q6" s="182"/>
      <c r="R6" s="180" t="s">
        <v>186</v>
      </c>
      <c r="S6" s="182"/>
      <c r="T6" s="187" t="s">
        <v>187</v>
      </c>
      <c r="U6" s="187" t="s">
        <v>188</v>
      </c>
      <c r="V6" s="187" t="s">
        <v>189</v>
      </c>
      <c r="W6" s="188" t="s">
        <v>190</v>
      </c>
      <c r="X6" s="178"/>
      <c r="Y6" s="178"/>
      <c r="Z6" s="178"/>
      <c r="AA6" s="178"/>
      <c r="AB6" s="179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ht="12.75" customHeight="1">
      <c r="A7" s="166"/>
      <c r="B7" s="166"/>
      <c r="C7" s="166"/>
      <c r="D7" s="168" t="s">
        <v>65</v>
      </c>
      <c r="E7" s="186" t="s">
        <v>17</v>
      </c>
      <c r="F7" s="179"/>
      <c r="G7" s="212"/>
      <c r="H7" s="213"/>
      <c r="I7" s="212"/>
      <c r="J7" s="213"/>
      <c r="K7" s="166"/>
      <c r="L7" s="183"/>
      <c r="M7" s="185"/>
      <c r="N7" s="183"/>
      <c r="O7" s="185"/>
      <c r="P7" s="183"/>
      <c r="Q7" s="185"/>
      <c r="R7" s="183"/>
      <c r="S7" s="185"/>
      <c r="T7" s="166"/>
      <c r="U7" s="166"/>
      <c r="V7" s="166"/>
      <c r="W7" s="188" t="s">
        <v>191</v>
      </c>
      <c r="X7" s="179"/>
      <c r="Y7" s="188" t="s">
        <v>192</v>
      </c>
      <c r="Z7" s="179"/>
      <c r="AA7" s="188" t="s">
        <v>193</v>
      </c>
      <c r="AB7" s="179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ht="39" customHeight="1">
      <c r="A8" s="167"/>
      <c r="B8" s="167"/>
      <c r="C8" s="166"/>
      <c r="D8" s="167"/>
      <c r="E8" s="12" t="s">
        <v>194</v>
      </c>
      <c r="F8" s="12" t="s">
        <v>195</v>
      </c>
      <c r="G8" s="60" t="s">
        <v>196</v>
      </c>
      <c r="H8" s="61" t="s">
        <v>197</v>
      </c>
      <c r="I8" s="60" t="s">
        <v>196</v>
      </c>
      <c r="J8" s="61" t="s">
        <v>197</v>
      </c>
      <c r="K8" s="167"/>
      <c r="L8" s="62" t="s">
        <v>196</v>
      </c>
      <c r="M8" s="63" t="s">
        <v>197</v>
      </c>
      <c r="N8" s="62" t="s">
        <v>196</v>
      </c>
      <c r="O8" s="63" t="s">
        <v>197</v>
      </c>
      <c r="P8" s="62" t="s">
        <v>196</v>
      </c>
      <c r="Q8" s="63" t="s">
        <v>197</v>
      </c>
      <c r="R8" s="62" t="s">
        <v>196</v>
      </c>
      <c r="S8" s="64" t="s">
        <v>197</v>
      </c>
      <c r="T8" s="167"/>
      <c r="U8" s="167"/>
      <c r="V8" s="167"/>
      <c r="W8" s="9" t="s">
        <v>188</v>
      </c>
      <c r="X8" s="9" t="s">
        <v>189</v>
      </c>
      <c r="Y8" s="27" t="s">
        <v>188</v>
      </c>
      <c r="Z8" s="27" t="s">
        <v>189</v>
      </c>
      <c r="AA8" s="27" t="s">
        <v>188</v>
      </c>
      <c r="AB8" s="27" t="s">
        <v>189</v>
      </c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ht="15" customHeight="1">
      <c r="A9" s="162" t="s">
        <v>272</v>
      </c>
      <c r="B9" s="16" t="s">
        <v>32</v>
      </c>
      <c r="C9" s="54">
        <v>1</v>
      </c>
      <c r="D9" s="28">
        <f t="shared" ref="D9:D16" si="0">E9+F9</f>
        <v>9</v>
      </c>
      <c r="E9" s="54">
        <v>2</v>
      </c>
      <c r="F9" s="54">
        <v>7</v>
      </c>
      <c r="G9" s="54">
        <v>2</v>
      </c>
      <c r="H9" s="54">
        <v>7</v>
      </c>
      <c r="I9" s="54">
        <v>31</v>
      </c>
      <c r="J9" s="54">
        <v>149</v>
      </c>
      <c r="K9" s="54">
        <v>25000</v>
      </c>
      <c r="L9" s="54">
        <v>0</v>
      </c>
      <c r="M9" s="54">
        <v>2</v>
      </c>
      <c r="N9" s="54">
        <v>0</v>
      </c>
      <c r="O9" s="54">
        <v>5</v>
      </c>
      <c r="P9" s="54">
        <v>0</v>
      </c>
      <c r="Q9" s="54">
        <v>0</v>
      </c>
      <c r="R9" s="54">
        <v>0</v>
      </c>
      <c r="S9" s="54">
        <v>3</v>
      </c>
      <c r="T9" s="54">
        <v>1</v>
      </c>
      <c r="U9" s="28">
        <f t="shared" ref="U9:V16" si="1">W9+Y9+AA9</f>
        <v>7</v>
      </c>
      <c r="V9" s="28">
        <f t="shared" si="1"/>
        <v>149</v>
      </c>
      <c r="W9" s="54">
        <v>2</v>
      </c>
      <c r="X9" s="54">
        <v>27</v>
      </c>
      <c r="Y9" s="54">
        <v>2</v>
      </c>
      <c r="Z9" s="54">
        <v>65</v>
      </c>
      <c r="AA9" s="54">
        <v>3</v>
      </c>
      <c r="AB9" s="54">
        <v>57</v>
      </c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</row>
    <row r="10" spans="1:48" ht="15" customHeight="1">
      <c r="A10" s="163"/>
      <c r="B10" s="18" t="s">
        <v>33</v>
      </c>
      <c r="C10" s="54">
        <v>0</v>
      </c>
      <c r="D10" s="28">
        <f t="shared" si="0"/>
        <v>0</v>
      </c>
      <c r="E10" s="54">
        <v>0</v>
      </c>
      <c r="F10" s="54">
        <v>0</v>
      </c>
      <c r="G10" s="54">
        <v>1</v>
      </c>
      <c r="H10" s="54">
        <v>3</v>
      </c>
      <c r="I10" s="54">
        <v>14</v>
      </c>
      <c r="J10" s="54">
        <v>38</v>
      </c>
      <c r="K10" s="54">
        <v>20000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28">
        <f t="shared" si="1"/>
        <v>3</v>
      </c>
      <c r="V10" s="28">
        <f t="shared" si="1"/>
        <v>38</v>
      </c>
      <c r="W10" s="54">
        <v>1</v>
      </c>
      <c r="X10" s="54">
        <v>12</v>
      </c>
      <c r="Y10" s="54">
        <v>1</v>
      </c>
      <c r="Z10" s="54">
        <v>18</v>
      </c>
      <c r="AA10" s="54">
        <v>1</v>
      </c>
      <c r="AB10" s="54">
        <v>8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</row>
    <row r="11" spans="1:48" ht="15" customHeight="1">
      <c r="A11" s="163"/>
      <c r="B11" s="18" t="s">
        <v>34</v>
      </c>
      <c r="C11" s="54">
        <v>0</v>
      </c>
      <c r="D11" s="28">
        <f t="shared" si="0"/>
        <v>0</v>
      </c>
      <c r="E11" s="54">
        <v>0</v>
      </c>
      <c r="F11" s="54">
        <v>0</v>
      </c>
      <c r="G11" s="54">
        <v>0</v>
      </c>
      <c r="H11" s="54">
        <v>2</v>
      </c>
      <c r="I11" s="54">
        <v>0</v>
      </c>
      <c r="J11" s="54">
        <v>34</v>
      </c>
      <c r="K11" s="54">
        <v>20000</v>
      </c>
      <c r="L11" s="54">
        <v>0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28">
        <f t="shared" si="1"/>
        <v>2</v>
      </c>
      <c r="V11" s="28">
        <f t="shared" si="1"/>
        <v>34</v>
      </c>
      <c r="W11" s="54">
        <v>1</v>
      </c>
      <c r="X11" s="54">
        <v>5</v>
      </c>
      <c r="Y11" s="54">
        <v>0</v>
      </c>
      <c r="Z11" s="54">
        <v>10</v>
      </c>
      <c r="AA11" s="54">
        <v>1</v>
      </c>
      <c r="AB11" s="54">
        <v>19</v>
      </c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</row>
    <row r="12" spans="1:48" ht="15" customHeight="1">
      <c r="A12" s="163"/>
      <c r="B12" s="18" t="s">
        <v>35</v>
      </c>
      <c r="C12" s="54">
        <v>0</v>
      </c>
      <c r="D12" s="28">
        <f t="shared" si="0"/>
        <v>0</v>
      </c>
      <c r="E12" s="54">
        <v>0</v>
      </c>
      <c r="F12" s="54">
        <v>0</v>
      </c>
      <c r="G12" s="54">
        <v>1</v>
      </c>
      <c r="H12" s="54">
        <v>1</v>
      </c>
      <c r="I12" s="54">
        <v>7</v>
      </c>
      <c r="J12" s="54">
        <v>7</v>
      </c>
      <c r="K12" s="54">
        <v>20000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28">
        <f t="shared" si="1"/>
        <v>1</v>
      </c>
      <c r="V12" s="28">
        <f t="shared" si="1"/>
        <v>7</v>
      </c>
      <c r="W12" s="54">
        <v>1</v>
      </c>
      <c r="X12" s="54">
        <v>2</v>
      </c>
      <c r="Y12" s="54">
        <v>0</v>
      </c>
      <c r="Z12" s="54">
        <v>5</v>
      </c>
      <c r="AA12" s="65"/>
      <c r="AB12" s="65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</row>
    <row r="13" spans="1:48" ht="15" customHeight="1">
      <c r="A13" s="163"/>
      <c r="B13" s="18" t="s">
        <v>36</v>
      </c>
      <c r="C13" s="54">
        <v>0</v>
      </c>
      <c r="D13" s="28">
        <f t="shared" si="0"/>
        <v>0</v>
      </c>
      <c r="E13" s="54">
        <v>0</v>
      </c>
      <c r="F13" s="54">
        <v>0</v>
      </c>
      <c r="G13" s="54">
        <v>1</v>
      </c>
      <c r="H13" s="54">
        <v>0</v>
      </c>
      <c r="I13" s="54">
        <v>14</v>
      </c>
      <c r="J13" s="54">
        <v>4</v>
      </c>
      <c r="K13" s="54">
        <v>20000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0</v>
      </c>
      <c r="T13" s="54">
        <v>0</v>
      </c>
      <c r="U13" s="28">
        <f t="shared" si="1"/>
        <v>0</v>
      </c>
      <c r="V13" s="28">
        <f t="shared" si="1"/>
        <v>4</v>
      </c>
      <c r="W13" s="54">
        <v>0</v>
      </c>
      <c r="X13" s="54">
        <v>4</v>
      </c>
      <c r="Y13" s="65"/>
      <c r="Z13" s="65"/>
      <c r="AA13" s="65"/>
      <c r="AB13" s="65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</row>
    <row r="14" spans="1:48" ht="15" customHeight="1">
      <c r="A14" s="163"/>
      <c r="B14" s="18" t="s">
        <v>37</v>
      </c>
      <c r="C14" s="54">
        <v>0</v>
      </c>
      <c r="D14" s="28">
        <f t="shared" si="0"/>
        <v>0</v>
      </c>
      <c r="E14" s="54">
        <v>0</v>
      </c>
      <c r="F14" s="54">
        <v>0</v>
      </c>
      <c r="G14" s="54">
        <v>0</v>
      </c>
      <c r="H14" s="54">
        <v>2</v>
      </c>
      <c r="I14" s="54">
        <v>0</v>
      </c>
      <c r="J14" s="54">
        <v>53</v>
      </c>
      <c r="K14" s="54">
        <v>20000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54">
        <v>0</v>
      </c>
      <c r="R14" s="54">
        <v>0</v>
      </c>
      <c r="S14" s="54">
        <v>0</v>
      </c>
      <c r="T14" s="54">
        <v>0</v>
      </c>
      <c r="U14" s="28">
        <f t="shared" si="1"/>
        <v>2</v>
      </c>
      <c r="V14" s="28">
        <f t="shared" si="1"/>
        <v>53</v>
      </c>
      <c r="W14" s="54">
        <v>0</v>
      </c>
      <c r="X14" s="54">
        <v>5</v>
      </c>
      <c r="Y14" s="54">
        <v>1</v>
      </c>
      <c r="Z14" s="54">
        <v>26</v>
      </c>
      <c r="AA14" s="54">
        <v>1</v>
      </c>
      <c r="AB14" s="54">
        <v>22</v>
      </c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</row>
    <row r="15" spans="1:48" ht="15" customHeight="1">
      <c r="A15" s="163"/>
      <c r="B15" s="18" t="s">
        <v>38</v>
      </c>
      <c r="C15" s="54">
        <v>0</v>
      </c>
      <c r="D15" s="28">
        <f t="shared" si="0"/>
        <v>0</v>
      </c>
      <c r="E15" s="54">
        <v>0</v>
      </c>
      <c r="F15" s="54">
        <v>0</v>
      </c>
      <c r="G15" s="54">
        <v>1</v>
      </c>
      <c r="H15" s="54">
        <v>0</v>
      </c>
      <c r="I15" s="54">
        <v>23</v>
      </c>
      <c r="J15" s="54">
        <v>2</v>
      </c>
      <c r="K15" s="54">
        <v>20000</v>
      </c>
      <c r="L15" s="54">
        <v>0</v>
      </c>
      <c r="M15" s="54">
        <v>0</v>
      </c>
      <c r="N15" s="54">
        <v>0</v>
      </c>
      <c r="O15" s="54"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28">
        <f t="shared" si="1"/>
        <v>0</v>
      </c>
      <c r="V15" s="28">
        <f t="shared" si="1"/>
        <v>2</v>
      </c>
      <c r="W15" s="54">
        <v>0</v>
      </c>
      <c r="X15" s="54">
        <v>2</v>
      </c>
      <c r="Y15" s="65"/>
      <c r="Z15" s="65"/>
      <c r="AA15" s="65"/>
      <c r="AB15" s="65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</row>
    <row r="16" spans="1:48" ht="15" customHeight="1">
      <c r="A16" s="164"/>
      <c r="B16" s="19" t="s">
        <v>39</v>
      </c>
      <c r="C16" s="54">
        <v>0</v>
      </c>
      <c r="D16" s="28">
        <f t="shared" si="0"/>
        <v>0</v>
      </c>
      <c r="E16" s="54">
        <v>0</v>
      </c>
      <c r="F16" s="54">
        <v>0</v>
      </c>
      <c r="G16" s="54">
        <v>1</v>
      </c>
      <c r="H16" s="54">
        <v>0</v>
      </c>
      <c r="I16" s="54">
        <v>8</v>
      </c>
      <c r="J16" s="54">
        <v>10</v>
      </c>
      <c r="K16" s="54">
        <v>20000</v>
      </c>
      <c r="L16" s="54">
        <v>0</v>
      </c>
      <c r="M16" s="54">
        <v>0</v>
      </c>
      <c r="N16" s="54">
        <v>0</v>
      </c>
      <c r="O16" s="54">
        <v>0</v>
      </c>
      <c r="P16" s="54">
        <v>0</v>
      </c>
      <c r="Q16" s="54">
        <v>0</v>
      </c>
      <c r="R16" s="54">
        <v>0</v>
      </c>
      <c r="S16" s="54">
        <v>0</v>
      </c>
      <c r="T16" s="54">
        <v>0</v>
      </c>
      <c r="U16" s="28">
        <f t="shared" si="1"/>
        <v>0</v>
      </c>
      <c r="V16" s="28">
        <f t="shared" si="1"/>
        <v>10</v>
      </c>
      <c r="W16" s="54">
        <v>0</v>
      </c>
      <c r="X16" s="54">
        <v>7</v>
      </c>
      <c r="Y16" s="54">
        <v>0</v>
      </c>
      <c r="Z16" s="54">
        <v>3</v>
      </c>
      <c r="AA16" s="65"/>
      <c r="AB16" s="65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</row>
    <row r="17" spans="1:48" ht="15.75" customHeight="1"/>
    <row r="18" spans="1:48" s="102" customFormat="1" ht="15" customHeight="1">
      <c r="A18" s="162" t="s">
        <v>263</v>
      </c>
      <c r="B18" s="16" t="s">
        <v>32</v>
      </c>
      <c r="C18" s="55">
        <v>1</v>
      </c>
      <c r="D18" s="28">
        <f t="shared" ref="D18:D25" si="2">E18+F18</f>
        <v>9</v>
      </c>
      <c r="E18" s="55">
        <v>2</v>
      </c>
      <c r="F18" s="55">
        <v>7</v>
      </c>
      <c r="G18" s="55">
        <v>2</v>
      </c>
      <c r="H18" s="55">
        <v>7</v>
      </c>
      <c r="I18" s="55">
        <v>37</v>
      </c>
      <c r="J18" s="55">
        <v>150</v>
      </c>
      <c r="K18" s="55">
        <v>25000</v>
      </c>
      <c r="L18" s="104">
        <v>0</v>
      </c>
      <c r="M18" s="104">
        <v>1</v>
      </c>
      <c r="N18" s="104">
        <v>0</v>
      </c>
      <c r="O18" s="104">
        <v>4</v>
      </c>
      <c r="P18" s="104">
        <v>0</v>
      </c>
      <c r="Q18" s="104">
        <v>0</v>
      </c>
      <c r="R18" s="104">
        <v>0</v>
      </c>
      <c r="S18" s="104">
        <v>2</v>
      </c>
      <c r="T18" s="105">
        <v>1</v>
      </c>
      <c r="U18" s="28">
        <f t="shared" ref="U18:U25" si="3">W18+Y18+AA18</f>
        <v>7</v>
      </c>
      <c r="V18" s="28">
        <f t="shared" ref="V18:V25" si="4">X18+Z18+AB18</f>
        <v>150</v>
      </c>
      <c r="W18" s="55">
        <v>2</v>
      </c>
      <c r="X18" s="55">
        <v>27</v>
      </c>
      <c r="Y18" s="55">
        <v>2</v>
      </c>
      <c r="Z18" s="55">
        <v>66</v>
      </c>
      <c r="AA18" s="55">
        <v>3</v>
      </c>
      <c r="AB18" s="55">
        <v>57</v>
      </c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</row>
    <row r="19" spans="1:48" s="102" customFormat="1" ht="15" customHeight="1">
      <c r="A19" s="163"/>
      <c r="B19" s="18" t="s">
        <v>33</v>
      </c>
      <c r="C19" s="55">
        <v>0</v>
      </c>
      <c r="D19" s="28">
        <f t="shared" si="2"/>
        <v>0</v>
      </c>
      <c r="E19" s="55">
        <v>0</v>
      </c>
      <c r="F19" s="55">
        <v>0</v>
      </c>
      <c r="G19" s="55">
        <v>1</v>
      </c>
      <c r="H19" s="55">
        <v>3</v>
      </c>
      <c r="I19" s="55">
        <v>17</v>
      </c>
      <c r="J19" s="55">
        <v>35</v>
      </c>
      <c r="K19" s="55">
        <v>20000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28">
        <f t="shared" si="3"/>
        <v>3</v>
      </c>
      <c r="V19" s="28">
        <f t="shared" si="4"/>
        <v>35</v>
      </c>
      <c r="W19" s="55">
        <v>1</v>
      </c>
      <c r="X19" s="55">
        <v>10</v>
      </c>
      <c r="Y19" s="55">
        <v>1</v>
      </c>
      <c r="Z19" s="55">
        <v>17</v>
      </c>
      <c r="AA19" s="55">
        <v>1</v>
      </c>
      <c r="AB19" s="55">
        <v>8</v>
      </c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</row>
    <row r="20" spans="1:48" s="102" customFormat="1" ht="15" customHeight="1">
      <c r="A20" s="163"/>
      <c r="B20" s="18" t="s">
        <v>34</v>
      </c>
      <c r="C20" s="55">
        <v>0</v>
      </c>
      <c r="D20" s="28">
        <f t="shared" si="2"/>
        <v>0</v>
      </c>
      <c r="E20" s="55">
        <v>0</v>
      </c>
      <c r="F20" s="55">
        <v>0</v>
      </c>
      <c r="G20" s="55">
        <v>0</v>
      </c>
      <c r="H20" s="55">
        <v>2</v>
      </c>
      <c r="I20" s="55">
        <v>0</v>
      </c>
      <c r="J20" s="55">
        <v>31</v>
      </c>
      <c r="K20" s="55">
        <v>20000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28">
        <f t="shared" si="3"/>
        <v>2</v>
      </c>
      <c r="V20" s="28">
        <f t="shared" si="4"/>
        <v>31</v>
      </c>
      <c r="W20" s="55">
        <v>1</v>
      </c>
      <c r="X20" s="55">
        <v>3</v>
      </c>
      <c r="Y20" s="55">
        <v>0</v>
      </c>
      <c r="Z20" s="55">
        <v>9</v>
      </c>
      <c r="AA20" s="55">
        <v>1</v>
      </c>
      <c r="AB20" s="55">
        <v>19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</row>
    <row r="21" spans="1:48" s="102" customFormat="1" ht="15" customHeight="1">
      <c r="A21" s="163"/>
      <c r="B21" s="18" t="s">
        <v>35</v>
      </c>
      <c r="C21" s="55">
        <v>0</v>
      </c>
      <c r="D21" s="28">
        <f t="shared" si="2"/>
        <v>0</v>
      </c>
      <c r="E21" s="55">
        <v>0</v>
      </c>
      <c r="F21" s="55">
        <v>0</v>
      </c>
      <c r="G21" s="55">
        <v>1</v>
      </c>
      <c r="H21" s="55">
        <v>1</v>
      </c>
      <c r="I21" s="55">
        <v>7</v>
      </c>
      <c r="J21" s="55">
        <v>9</v>
      </c>
      <c r="K21" s="55">
        <v>20000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28">
        <f t="shared" si="3"/>
        <v>1</v>
      </c>
      <c r="V21" s="28">
        <f t="shared" si="4"/>
        <v>9</v>
      </c>
      <c r="W21" s="55">
        <v>1</v>
      </c>
      <c r="X21" s="55">
        <v>2</v>
      </c>
      <c r="Y21" s="55">
        <v>0</v>
      </c>
      <c r="Z21" s="55">
        <v>7</v>
      </c>
      <c r="AA21" s="55"/>
      <c r="AB21" s="55">
        <v>0</v>
      </c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</row>
    <row r="22" spans="1:48" s="102" customFormat="1" ht="15" customHeight="1">
      <c r="A22" s="163"/>
      <c r="B22" s="18" t="s">
        <v>36</v>
      </c>
      <c r="C22" s="55">
        <v>0</v>
      </c>
      <c r="D22" s="28">
        <f t="shared" si="2"/>
        <v>0</v>
      </c>
      <c r="E22" s="55">
        <v>0</v>
      </c>
      <c r="F22" s="55">
        <v>0</v>
      </c>
      <c r="G22" s="55">
        <v>1</v>
      </c>
      <c r="H22" s="55">
        <v>0</v>
      </c>
      <c r="I22" s="55">
        <v>14</v>
      </c>
      <c r="J22" s="55">
        <v>4</v>
      </c>
      <c r="K22" s="55">
        <v>20000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28">
        <f t="shared" si="3"/>
        <v>0</v>
      </c>
      <c r="V22" s="28">
        <f t="shared" si="4"/>
        <v>4</v>
      </c>
      <c r="W22" s="55">
        <v>0</v>
      </c>
      <c r="X22" s="55">
        <v>4</v>
      </c>
      <c r="Y22" s="55"/>
      <c r="Z22" s="55">
        <v>0</v>
      </c>
      <c r="AA22" s="55"/>
      <c r="AB22" s="55">
        <v>0</v>
      </c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</row>
    <row r="23" spans="1:48" s="102" customFormat="1" ht="15" customHeight="1">
      <c r="A23" s="163"/>
      <c r="B23" s="18" t="s">
        <v>37</v>
      </c>
      <c r="C23" s="55">
        <v>0</v>
      </c>
      <c r="D23" s="28">
        <f t="shared" si="2"/>
        <v>0</v>
      </c>
      <c r="E23" s="55">
        <v>0</v>
      </c>
      <c r="F23" s="55">
        <v>0</v>
      </c>
      <c r="G23" s="55">
        <v>0</v>
      </c>
      <c r="H23" s="55">
        <v>2</v>
      </c>
      <c r="I23" s="55">
        <v>0</v>
      </c>
      <c r="J23" s="55">
        <v>53</v>
      </c>
      <c r="K23" s="55">
        <v>20000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28">
        <f t="shared" si="3"/>
        <v>2</v>
      </c>
      <c r="V23" s="28">
        <f t="shared" si="4"/>
        <v>53</v>
      </c>
      <c r="W23" s="55">
        <v>0</v>
      </c>
      <c r="X23" s="55">
        <v>5</v>
      </c>
      <c r="Y23" s="55">
        <v>1</v>
      </c>
      <c r="Z23" s="55">
        <v>26</v>
      </c>
      <c r="AA23" s="55">
        <v>1</v>
      </c>
      <c r="AB23" s="55">
        <v>22</v>
      </c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</row>
    <row r="24" spans="1:48" s="102" customFormat="1" ht="15" customHeight="1">
      <c r="A24" s="163"/>
      <c r="B24" s="18" t="s">
        <v>38</v>
      </c>
      <c r="C24" s="55">
        <v>0</v>
      </c>
      <c r="D24" s="28">
        <f t="shared" si="2"/>
        <v>0</v>
      </c>
      <c r="E24" s="55">
        <v>0</v>
      </c>
      <c r="F24" s="55">
        <v>0</v>
      </c>
      <c r="G24" s="55">
        <v>1</v>
      </c>
      <c r="H24" s="55">
        <v>0</v>
      </c>
      <c r="I24" s="55">
        <v>24</v>
      </c>
      <c r="J24" s="55">
        <v>3</v>
      </c>
      <c r="K24" s="55">
        <v>20000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28">
        <f t="shared" si="3"/>
        <v>0</v>
      </c>
      <c r="V24" s="28">
        <f t="shared" si="4"/>
        <v>3</v>
      </c>
      <c r="W24" s="55">
        <v>0</v>
      </c>
      <c r="X24" s="55">
        <v>3</v>
      </c>
      <c r="Y24" s="55"/>
      <c r="Z24" s="55">
        <v>0</v>
      </c>
      <c r="AA24" s="55"/>
      <c r="AB24" s="55">
        <v>0</v>
      </c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</row>
    <row r="25" spans="1:48" s="102" customFormat="1" ht="15" customHeight="1">
      <c r="A25" s="164"/>
      <c r="B25" s="19" t="s">
        <v>39</v>
      </c>
      <c r="C25" s="55">
        <v>0</v>
      </c>
      <c r="D25" s="28">
        <f t="shared" si="2"/>
        <v>0</v>
      </c>
      <c r="E25" s="55">
        <v>0</v>
      </c>
      <c r="F25" s="55">
        <v>0</v>
      </c>
      <c r="G25" s="55">
        <v>1</v>
      </c>
      <c r="H25" s="55">
        <v>0</v>
      </c>
      <c r="I25" s="55">
        <v>16</v>
      </c>
      <c r="J25" s="55">
        <v>8</v>
      </c>
      <c r="K25" s="55">
        <v>20000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28">
        <f t="shared" si="3"/>
        <v>0</v>
      </c>
      <c r="V25" s="28">
        <f t="shared" si="4"/>
        <v>8</v>
      </c>
      <c r="W25" s="55">
        <v>0</v>
      </c>
      <c r="X25" s="55">
        <v>6</v>
      </c>
      <c r="Y25" s="55">
        <v>0</v>
      </c>
      <c r="Z25" s="55">
        <v>2</v>
      </c>
      <c r="AA25" s="55"/>
      <c r="AB25" s="55">
        <v>0</v>
      </c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</row>
    <row r="26" spans="1:48" ht="15.75" customHeight="1"/>
    <row r="27" spans="1:48" s="144" customFormat="1" ht="15" customHeight="1">
      <c r="A27" s="162" t="s">
        <v>274</v>
      </c>
      <c r="B27" s="16" t="s">
        <v>32</v>
      </c>
      <c r="C27" s="138">
        <v>1</v>
      </c>
      <c r="D27" s="139">
        <f t="shared" ref="D27:D34" si="5">E27+F27</f>
        <v>9</v>
      </c>
      <c r="E27" s="140">
        <v>2</v>
      </c>
      <c r="F27" s="140">
        <v>7</v>
      </c>
      <c r="G27" s="141">
        <f>'[1]1, Quy mô'!N26</f>
        <v>0</v>
      </c>
      <c r="H27" s="141">
        <f>'[1]1, Quy mô'!R26</f>
        <v>0</v>
      </c>
      <c r="I27" s="141">
        <f>'[1]Trẻ NT'!G27</f>
        <v>0</v>
      </c>
      <c r="J27" s="141">
        <f>'[1]3B       Trẻ MG'!G27</f>
        <v>0</v>
      </c>
      <c r="K27" s="126">
        <v>25000</v>
      </c>
      <c r="L27" s="142">
        <v>0</v>
      </c>
      <c r="M27" s="142">
        <v>1</v>
      </c>
      <c r="N27" s="142">
        <v>0</v>
      </c>
      <c r="O27" s="142">
        <v>4</v>
      </c>
      <c r="P27" s="142">
        <v>0</v>
      </c>
      <c r="Q27" s="142">
        <v>0</v>
      </c>
      <c r="R27" s="142">
        <v>0</v>
      </c>
      <c r="S27" s="142">
        <v>2</v>
      </c>
      <c r="T27" s="142">
        <v>1</v>
      </c>
      <c r="U27" s="139">
        <f t="shared" ref="U27:V34" si="6">W27+Y27+AA27</f>
        <v>7</v>
      </c>
      <c r="V27" s="139">
        <f t="shared" si="6"/>
        <v>150</v>
      </c>
      <c r="W27" s="142">
        <v>2</v>
      </c>
      <c r="X27" s="142">
        <v>28</v>
      </c>
      <c r="Y27" s="142">
        <v>2</v>
      </c>
      <c r="Z27" s="142">
        <v>65</v>
      </c>
      <c r="AA27" s="142">
        <v>3</v>
      </c>
      <c r="AB27" s="142">
        <v>57</v>
      </c>
      <c r="AC27" s="143">
        <v>17</v>
      </c>
      <c r="AD27" s="143"/>
      <c r="AE27" s="143"/>
      <c r="AF27" s="143">
        <v>17</v>
      </c>
      <c r="AG27" s="143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</row>
    <row r="28" spans="1:48" s="144" customFormat="1" ht="15" customHeight="1">
      <c r="A28" s="163"/>
      <c r="B28" s="117" t="s">
        <v>264</v>
      </c>
      <c r="C28" s="138">
        <v>0</v>
      </c>
      <c r="D28" s="139">
        <f t="shared" si="5"/>
        <v>0</v>
      </c>
      <c r="E28" s="140">
        <v>0</v>
      </c>
      <c r="F28" s="140">
        <v>0</v>
      </c>
      <c r="G28" s="141">
        <f>'[1]1, Quy mô'!N27</f>
        <v>0</v>
      </c>
      <c r="H28" s="141">
        <f>'[1]1, Quy mô'!R27</f>
        <v>0</v>
      </c>
      <c r="I28" s="141">
        <f>'[1]Trẻ NT'!G28</f>
        <v>0</v>
      </c>
      <c r="J28" s="141">
        <f>'[1]3B       Trẻ MG'!G28</f>
        <v>0</v>
      </c>
      <c r="K28" s="126">
        <v>20000</v>
      </c>
      <c r="L28" s="142">
        <v>0</v>
      </c>
      <c r="M28" s="142">
        <v>0</v>
      </c>
      <c r="N28" s="142">
        <v>0</v>
      </c>
      <c r="O28" s="142">
        <v>0</v>
      </c>
      <c r="P28" s="142">
        <v>0</v>
      </c>
      <c r="Q28" s="142">
        <v>0</v>
      </c>
      <c r="R28" s="142">
        <v>0</v>
      </c>
      <c r="S28" s="142">
        <v>0</v>
      </c>
      <c r="T28" s="142">
        <v>0</v>
      </c>
      <c r="U28" s="139">
        <f t="shared" si="6"/>
        <v>2</v>
      </c>
      <c r="V28" s="139">
        <f t="shared" si="6"/>
        <v>37</v>
      </c>
      <c r="W28" s="142"/>
      <c r="X28" s="142">
        <v>10</v>
      </c>
      <c r="Y28" s="142">
        <v>1</v>
      </c>
      <c r="Z28" s="142">
        <v>19</v>
      </c>
      <c r="AA28" s="142">
        <v>1</v>
      </c>
      <c r="AB28" s="142">
        <v>8</v>
      </c>
      <c r="AC28" s="143"/>
      <c r="AD28" s="143"/>
      <c r="AE28" s="143"/>
      <c r="AF28" s="143"/>
      <c r="AG28" s="143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</row>
    <row r="29" spans="1:48" s="144" customFormat="1" ht="15" customHeight="1">
      <c r="A29" s="163"/>
      <c r="B29" s="117" t="s">
        <v>265</v>
      </c>
      <c r="C29" s="138">
        <v>0</v>
      </c>
      <c r="D29" s="139">
        <f t="shared" si="5"/>
        <v>0</v>
      </c>
      <c r="E29" s="140">
        <v>0</v>
      </c>
      <c r="F29" s="140">
        <v>0</v>
      </c>
      <c r="G29" s="141">
        <f>'[1]1, Quy mô'!N28</f>
        <v>0</v>
      </c>
      <c r="H29" s="141">
        <f>'[1]1, Quy mô'!R28</f>
        <v>0</v>
      </c>
      <c r="I29" s="141">
        <f>'[1]Trẻ NT'!G29</f>
        <v>0</v>
      </c>
      <c r="J29" s="141">
        <f>'[1]3B       Trẻ MG'!G29</f>
        <v>0</v>
      </c>
      <c r="K29" s="126">
        <v>20000</v>
      </c>
      <c r="L29" s="142">
        <v>0</v>
      </c>
      <c r="M29" s="142">
        <v>0</v>
      </c>
      <c r="N29" s="142">
        <v>0</v>
      </c>
      <c r="O29" s="142">
        <v>0</v>
      </c>
      <c r="P29" s="142">
        <v>0</v>
      </c>
      <c r="Q29" s="142">
        <v>0</v>
      </c>
      <c r="R29" s="142">
        <v>0</v>
      </c>
      <c r="S29" s="142">
        <v>0</v>
      </c>
      <c r="T29" s="142">
        <v>0</v>
      </c>
      <c r="U29" s="139">
        <f t="shared" si="6"/>
        <v>2</v>
      </c>
      <c r="V29" s="139">
        <f t="shared" si="6"/>
        <v>31</v>
      </c>
      <c r="W29" s="142">
        <v>1</v>
      </c>
      <c r="X29" s="142">
        <v>5</v>
      </c>
      <c r="Y29" s="142">
        <v>0</v>
      </c>
      <c r="Z29" s="142">
        <v>8</v>
      </c>
      <c r="AA29" s="142">
        <v>1</v>
      </c>
      <c r="AB29" s="142">
        <v>18</v>
      </c>
      <c r="AC29" s="143"/>
      <c r="AD29" s="143"/>
      <c r="AE29" s="143"/>
      <c r="AF29" s="143"/>
      <c r="AG29" s="143"/>
      <c r="AH29" s="7" t="s">
        <v>276</v>
      </c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</row>
    <row r="30" spans="1:48" s="144" customFormat="1" ht="15" customHeight="1">
      <c r="A30" s="163"/>
      <c r="B30" s="117" t="s">
        <v>266</v>
      </c>
      <c r="C30" s="138">
        <v>0</v>
      </c>
      <c r="D30" s="139">
        <f t="shared" si="5"/>
        <v>0</v>
      </c>
      <c r="E30" s="140">
        <v>0</v>
      </c>
      <c r="F30" s="140">
        <v>0</v>
      </c>
      <c r="G30" s="141">
        <f>'[1]1, Quy mô'!N29</f>
        <v>0</v>
      </c>
      <c r="H30" s="141">
        <f>'[1]1, Quy mô'!R29</f>
        <v>0</v>
      </c>
      <c r="I30" s="141">
        <f>'[1]Trẻ NT'!G30</f>
        <v>0</v>
      </c>
      <c r="J30" s="141">
        <f>'[1]3B       Trẻ MG'!G30</f>
        <v>0</v>
      </c>
      <c r="K30" s="126">
        <v>20000</v>
      </c>
      <c r="L30" s="142">
        <v>0</v>
      </c>
      <c r="M30" s="142">
        <v>0</v>
      </c>
      <c r="N30" s="142">
        <v>0</v>
      </c>
      <c r="O30" s="142">
        <v>0</v>
      </c>
      <c r="P30" s="142">
        <v>0</v>
      </c>
      <c r="Q30" s="142">
        <v>0</v>
      </c>
      <c r="R30" s="142">
        <v>0</v>
      </c>
      <c r="S30" s="142">
        <v>0</v>
      </c>
      <c r="T30" s="142">
        <v>0</v>
      </c>
      <c r="U30" s="139">
        <f t="shared" si="6"/>
        <v>1</v>
      </c>
      <c r="V30" s="139">
        <f t="shared" si="6"/>
        <v>8</v>
      </c>
      <c r="W30" s="142">
        <v>1</v>
      </c>
      <c r="X30" s="142">
        <v>8</v>
      </c>
      <c r="Y30" s="142">
        <v>0</v>
      </c>
      <c r="Z30" s="142"/>
      <c r="AA30" s="142"/>
      <c r="AB30" s="142">
        <v>0</v>
      </c>
      <c r="AC30" s="143"/>
      <c r="AD30" s="143"/>
      <c r="AE30" s="143"/>
      <c r="AF30" s="143"/>
      <c r="AG30" s="143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</row>
    <row r="31" spans="1:48" s="144" customFormat="1" ht="15" customHeight="1">
      <c r="A31" s="163"/>
      <c r="B31" s="117" t="s">
        <v>267</v>
      </c>
      <c r="C31" s="138">
        <v>0</v>
      </c>
      <c r="D31" s="139">
        <f t="shared" si="5"/>
        <v>0</v>
      </c>
      <c r="E31" s="140">
        <v>0</v>
      </c>
      <c r="F31" s="140">
        <v>0</v>
      </c>
      <c r="G31" s="141">
        <f>'[1]1, Quy mô'!N30</f>
        <v>0</v>
      </c>
      <c r="H31" s="141">
        <f>'[1]1, Quy mô'!R30</f>
        <v>0</v>
      </c>
      <c r="I31" s="141">
        <f>'[1]Trẻ NT'!G31</f>
        <v>0</v>
      </c>
      <c r="J31" s="141">
        <f>'[1]3B       Trẻ MG'!G31</f>
        <v>0</v>
      </c>
      <c r="K31" s="126">
        <v>20000</v>
      </c>
      <c r="L31" s="142">
        <v>0</v>
      </c>
      <c r="M31" s="142">
        <v>0</v>
      </c>
      <c r="N31" s="142">
        <v>0</v>
      </c>
      <c r="O31" s="142">
        <v>0</v>
      </c>
      <c r="P31" s="142">
        <v>0</v>
      </c>
      <c r="Q31" s="142">
        <v>0</v>
      </c>
      <c r="R31" s="142">
        <v>0</v>
      </c>
      <c r="S31" s="142">
        <v>0</v>
      </c>
      <c r="T31" s="142">
        <v>0</v>
      </c>
      <c r="U31" s="139">
        <f t="shared" si="6"/>
        <v>0</v>
      </c>
      <c r="V31" s="139">
        <f t="shared" si="6"/>
        <v>4</v>
      </c>
      <c r="W31" s="142">
        <v>0</v>
      </c>
      <c r="X31" s="142">
        <v>4</v>
      </c>
      <c r="Y31" s="142"/>
      <c r="Z31" s="142">
        <v>0</v>
      </c>
      <c r="AA31" s="142"/>
      <c r="AB31" s="142">
        <v>0</v>
      </c>
      <c r="AC31" s="143"/>
      <c r="AD31" s="143"/>
      <c r="AE31" s="143"/>
      <c r="AF31" s="143"/>
      <c r="AG31" s="143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</row>
    <row r="32" spans="1:48" s="144" customFormat="1" ht="15" customHeight="1">
      <c r="A32" s="163"/>
      <c r="B32" s="117" t="s">
        <v>268</v>
      </c>
      <c r="C32" s="138">
        <v>0</v>
      </c>
      <c r="D32" s="139">
        <f t="shared" si="5"/>
        <v>0</v>
      </c>
      <c r="E32" s="140">
        <v>0</v>
      </c>
      <c r="F32" s="140">
        <v>0</v>
      </c>
      <c r="G32" s="141">
        <f>'[1]1, Quy mô'!N31</f>
        <v>0</v>
      </c>
      <c r="H32" s="141">
        <f>'[1]1, Quy mô'!R31</f>
        <v>0</v>
      </c>
      <c r="I32" s="141">
        <f>'[1]Trẻ NT'!G32</f>
        <v>0</v>
      </c>
      <c r="J32" s="141">
        <f>'[1]3B       Trẻ MG'!G32</f>
        <v>0</v>
      </c>
      <c r="K32" s="126">
        <v>20000</v>
      </c>
      <c r="L32" s="142">
        <v>0</v>
      </c>
      <c r="M32" s="142">
        <v>0</v>
      </c>
      <c r="N32" s="142">
        <v>0</v>
      </c>
      <c r="O32" s="142">
        <v>0</v>
      </c>
      <c r="P32" s="142">
        <v>0</v>
      </c>
      <c r="Q32" s="142">
        <v>0</v>
      </c>
      <c r="R32" s="142">
        <v>0</v>
      </c>
      <c r="S32" s="142">
        <v>0</v>
      </c>
      <c r="T32" s="142">
        <v>0</v>
      </c>
      <c r="U32" s="139">
        <f t="shared" si="6"/>
        <v>2</v>
      </c>
      <c r="V32" s="139">
        <f t="shared" si="6"/>
        <v>51</v>
      </c>
      <c r="W32" s="142">
        <v>0</v>
      </c>
      <c r="X32" s="142">
        <v>5</v>
      </c>
      <c r="Y32" s="142">
        <v>1</v>
      </c>
      <c r="Z32" s="142">
        <v>25</v>
      </c>
      <c r="AA32" s="142">
        <v>1</v>
      </c>
      <c r="AB32" s="142">
        <v>21</v>
      </c>
      <c r="AC32" s="143"/>
      <c r="AD32" s="143"/>
      <c r="AE32" s="143"/>
      <c r="AF32" s="143"/>
      <c r="AG32" s="143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</row>
    <row r="33" spans="1:48" s="144" customFormat="1" ht="15" customHeight="1">
      <c r="A33" s="163"/>
      <c r="B33" s="117" t="s">
        <v>269</v>
      </c>
      <c r="C33" s="138">
        <v>0</v>
      </c>
      <c r="D33" s="139">
        <f t="shared" si="5"/>
        <v>0</v>
      </c>
      <c r="E33" s="140">
        <v>0</v>
      </c>
      <c r="F33" s="140">
        <v>0</v>
      </c>
      <c r="G33" s="141">
        <f>'[1]1, Quy mô'!N32</f>
        <v>0</v>
      </c>
      <c r="H33" s="141">
        <f>'[1]1, Quy mô'!R32</f>
        <v>0</v>
      </c>
      <c r="I33" s="141">
        <f>'[1]Trẻ NT'!G33</f>
        <v>0</v>
      </c>
      <c r="J33" s="141">
        <f>'[1]3B       Trẻ MG'!G33</f>
        <v>0</v>
      </c>
      <c r="K33" s="126">
        <v>20000</v>
      </c>
      <c r="L33" s="142">
        <v>0</v>
      </c>
      <c r="M33" s="142">
        <v>0</v>
      </c>
      <c r="N33" s="142">
        <v>0</v>
      </c>
      <c r="O33" s="142">
        <v>0</v>
      </c>
      <c r="P33" s="142">
        <v>0</v>
      </c>
      <c r="Q33" s="142">
        <v>0</v>
      </c>
      <c r="R33" s="142">
        <v>0</v>
      </c>
      <c r="S33" s="142">
        <v>0</v>
      </c>
      <c r="T33" s="142">
        <v>0</v>
      </c>
      <c r="U33" s="139">
        <f t="shared" si="6"/>
        <v>0</v>
      </c>
      <c r="V33" s="139">
        <f t="shared" si="6"/>
        <v>1</v>
      </c>
      <c r="W33" s="142">
        <v>0</v>
      </c>
      <c r="X33" s="142">
        <v>1</v>
      </c>
      <c r="Y33" s="142"/>
      <c r="Z33" s="142">
        <v>0</v>
      </c>
      <c r="AA33" s="142"/>
      <c r="AB33" s="142">
        <v>0</v>
      </c>
      <c r="AC33" s="143"/>
      <c r="AD33" s="143"/>
      <c r="AE33" s="143"/>
      <c r="AF33" s="143"/>
      <c r="AG33" s="143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</row>
    <row r="34" spans="1:48" s="144" customFormat="1" ht="15" customHeight="1">
      <c r="A34" s="164"/>
      <c r="B34" s="117" t="s">
        <v>270</v>
      </c>
      <c r="C34" s="138">
        <v>0</v>
      </c>
      <c r="D34" s="139">
        <f t="shared" si="5"/>
        <v>0</v>
      </c>
      <c r="E34" s="140">
        <v>0</v>
      </c>
      <c r="F34" s="140">
        <v>0</v>
      </c>
      <c r="G34" s="141">
        <f>'[1]1, Quy mô'!N33</f>
        <v>0</v>
      </c>
      <c r="H34" s="141">
        <f>'[1]1, Quy mô'!R33</f>
        <v>0</v>
      </c>
      <c r="I34" s="141">
        <f>'[1]Trẻ NT'!G34</f>
        <v>0</v>
      </c>
      <c r="J34" s="141">
        <f>'[1]3B       Trẻ MG'!G34</f>
        <v>0</v>
      </c>
      <c r="K34" s="126">
        <v>20000</v>
      </c>
      <c r="L34" s="142">
        <v>0</v>
      </c>
      <c r="M34" s="142">
        <v>0</v>
      </c>
      <c r="N34" s="142">
        <v>0</v>
      </c>
      <c r="O34" s="142">
        <v>0</v>
      </c>
      <c r="P34" s="142">
        <v>0</v>
      </c>
      <c r="Q34" s="142">
        <v>0</v>
      </c>
      <c r="R34" s="142">
        <v>0</v>
      </c>
      <c r="S34" s="142">
        <v>0</v>
      </c>
      <c r="T34" s="142">
        <v>0</v>
      </c>
      <c r="U34" s="139">
        <f t="shared" si="6"/>
        <v>0</v>
      </c>
      <c r="V34" s="139">
        <f t="shared" si="6"/>
        <v>7</v>
      </c>
      <c r="W34" s="142">
        <v>0</v>
      </c>
      <c r="X34" s="142">
        <v>7</v>
      </c>
      <c r="Y34" s="142">
        <v>0</v>
      </c>
      <c r="Z34" s="142"/>
      <c r="AA34" s="142"/>
      <c r="AB34" s="142">
        <v>0</v>
      </c>
      <c r="AC34" s="143"/>
      <c r="AD34" s="143"/>
      <c r="AE34" s="143"/>
      <c r="AF34" s="143"/>
      <c r="AG34" s="143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</row>
    <row r="35" spans="1:48" ht="15.75" customHeight="1"/>
    <row r="36" spans="1:48" ht="15.75" customHeight="1"/>
    <row r="37" spans="1:48" ht="15.75" customHeight="1"/>
    <row r="38" spans="1:48" ht="15.75" customHeight="1"/>
    <row r="39" spans="1:48" ht="15.75" customHeight="1"/>
    <row r="40" spans="1:48" ht="15.75" customHeight="1"/>
    <row r="41" spans="1:48" ht="15.75" customHeight="1"/>
    <row r="42" spans="1:48" ht="15.75" customHeight="1"/>
    <row r="43" spans="1:48" ht="15.75" customHeight="1"/>
    <row r="44" spans="1:48" ht="15.75" customHeight="1"/>
    <row r="45" spans="1:48" ht="15.75" customHeight="1"/>
    <row r="46" spans="1:48" ht="15.75" customHeight="1"/>
    <row r="47" spans="1:48" ht="15.75" customHeight="1"/>
    <row r="48" spans="1: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</sheetData>
  <mergeCells count="28">
    <mergeCell ref="R6:S7"/>
    <mergeCell ref="T6:T8"/>
    <mergeCell ref="C5:C8"/>
    <mergeCell ref="D7:D8"/>
    <mergeCell ref="W6:AB6"/>
    <mergeCell ref="W7:X7"/>
    <mergeCell ref="AA7:AB7"/>
    <mergeCell ref="D5:F6"/>
    <mergeCell ref="L5:S5"/>
    <mergeCell ref="Y7:Z7"/>
    <mergeCell ref="U6:U8"/>
    <mergeCell ref="V6:V8"/>
    <mergeCell ref="A27:A34"/>
    <mergeCell ref="A9:A16"/>
    <mergeCell ref="A18:A25"/>
    <mergeCell ref="A1:AB1"/>
    <mergeCell ref="A2:AB2"/>
    <mergeCell ref="A3:AB3"/>
    <mergeCell ref="A5:A8"/>
    <mergeCell ref="B5:B8"/>
    <mergeCell ref="T5:AB5"/>
    <mergeCell ref="E7:F7"/>
    <mergeCell ref="G5:H7"/>
    <mergeCell ref="I5:J7"/>
    <mergeCell ref="K5:K8"/>
    <mergeCell ref="L6:M7"/>
    <mergeCell ref="N6:O7"/>
    <mergeCell ref="P6:Q7"/>
  </mergeCells>
  <pageMargins left="0.7" right="0.7" top="0.75" bottom="0.75" header="0" footer="0"/>
  <pageSetup orientation="landscape"/>
  <headerFooter>
    <oddFooter>&amp;R&amp;P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T620"/>
  <sheetViews>
    <sheetView workbookViewId="0">
      <pane ySplit="8" topLeftCell="A21" activePane="bottomLeft" state="frozen"/>
      <selection pane="bottomLeft" activeCell="A4" sqref="A4"/>
    </sheetView>
  </sheetViews>
  <sheetFormatPr defaultColWidth="11.25" defaultRowHeight="15" customHeight="1"/>
  <cols>
    <col min="1" max="1" width="5.625" customWidth="1"/>
    <col min="2" max="2" width="26.75" customWidth="1"/>
    <col min="3" max="3" width="4.875" customWidth="1"/>
    <col min="4" max="4" width="6.375" customWidth="1"/>
    <col min="5" max="5" width="6.25" customWidth="1"/>
    <col min="6" max="6" width="5.625" customWidth="1"/>
    <col min="7" max="8" width="7" customWidth="1"/>
    <col min="9" max="9" width="6.75" customWidth="1"/>
    <col min="10" max="10" width="7.125" customWidth="1"/>
    <col min="11" max="11" width="5.75" customWidth="1"/>
    <col min="12" max="12" width="6.875" customWidth="1"/>
    <col min="13" max="13" width="6.25" customWidth="1"/>
    <col min="14" max="14" width="6.125" customWidth="1"/>
    <col min="15" max="15" width="6" customWidth="1"/>
    <col min="16" max="16" width="4.75" customWidth="1"/>
    <col min="17" max="17" width="5.25" customWidth="1"/>
    <col min="18" max="20" width="5" customWidth="1"/>
    <col min="21" max="21" width="5.375" customWidth="1"/>
    <col min="22" max="22" width="5.875" customWidth="1"/>
    <col min="23" max="23" width="7" customWidth="1"/>
    <col min="24" max="24" width="6" customWidth="1"/>
    <col min="25" max="25" width="6.125" customWidth="1"/>
    <col min="26" max="26" width="5.375" customWidth="1"/>
    <col min="27" max="46" width="9" customWidth="1"/>
  </cols>
  <sheetData>
    <row r="1" spans="1:46" ht="17.25" customHeight="1">
      <c r="A1" s="190" t="s">
        <v>87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3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</row>
    <row r="2" spans="1:46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</row>
    <row r="3" spans="1:46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</row>
    <row r="4" spans="1:46" ht="15" customHeight="1">
      <c r="A4" s="3"/>
      <c r="B4" s="4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</row>
    <row r="5" spans="1:46" ht="27" customHeight="1">
      <c r="A5" s="176" t="s">
        <v>3</v>
      </c>
      <c r="B5" s="210" t="s">
        <v>4</v>
      </c>
      <c r="C5" s="188" t="s">
        <v>88</v>
      </c>
      <c r="D5" s="178"/>
      <c r="E5" s="178"/>
      <c r="F5" s="178"/>
      <c r="G5" s="178"/>
      <c r="H5" s="178"/>
      <c r="I5" s="178"/>
      <c r="J5" s="178"/>
      <c r="K5" s="178"/>
      <c r="L5" s="179"/>
      <c r="M5" s="168" t="s">
        <v>89</v>
      </c>
      <c r="N5" s="229" t="s">
        <v>17</v>
      </c>
      <c r="O5" s="178"/>
      <c r="P5" s="178"/>
      <c r="Q5" s="178"/>
      <c r="R5" s="179"/>
      <c r="S5" s="188" t="s">
        <v>90</v>
      </c>
      <c r="T5" s="178"/>
      <c r="U5" s="178"/>
      <c r="V5" s="179"/>
      <c r="W5" s="188" t="s">
        <v>91</v>
      </c>
      <c r="X5" s="178"/>
      <c r="Y5" s="178"/>
      <c r="Z5" s="179"/>
      <c r="AA5" s="50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</row>
    <row r="6" spans="1:46" ht="36.75" customHeight="1">
      <c r="A6" s="166"/>
      <c r="B6" s="166"/>
      <c r="C6" s="188" t="s">
        <v>92</v>
      </c>
      <c r="D6" s="178"/>
      <c r="E6" s="179"/>
      <c r="F6" s="188" t="s">
        <v>93</v>
      </c>
      <c r="G6" s="178"/>
      <c r="H6" s="179"/>
      <c r="I6" s="188" t="s">
        <v>94</v>
      </c>
      <c r="J6" s="178"/>
      <c r="K6" s="178"/>
      <c r="L6" s="179"/>
      <c r="M6" s="166"/>
      <c r="N6" s="230" t="s">
        <v>95</v>
      </c>
      <c r="O6" s="230" t="s">
        <v>96</v>
      </c>
      <c r="P6" s="229" t="s">
        <v>97</v>
      </c>
      <c r="Q6" s="178"/>
      <c r="R6" s="179"/>
      <c r="S6" s="231" t="s">
        <v>98</v>
      </c>
      <c r="T6" s="179"/>
      <c r="U6" s="231" t="s">
        <v>99</v>
      </c>
      <c r="V6" s="179"/>
      <c r="W6" s="168" t="s">
        <v>12</v>
      </c>
      <c r="X6" s="168" t="s">
        <v>100</v>
      </c>
      <c r="Y6" s="227" t="s">
        <v>101</v>
      </c>
      <c r="Z6" s="168" t="s">
        <v>102</v>
      </c>
      <c r="AA6" s="50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</row>
    <row r="7" spans="1:46" ht="27" customHeight="1">
      <c r="A7" s="166"/>
      <c r="B7" s="166"/>
      <c r="C7" s="215" t="s">
        <v>103</v>
      </c>
      <c r="D7" s="215" t="s">
        <v>104</v>
      </c>
      <c r="E7" s="215" t="s">
        <v>105</v>
      </c>
      <c r="F7" s="215" t="s">
        <v>106</v>
      </c>
      <c r="G7" s="215" t="s">
        <v>104</v>
      </c>
      <c r="H7" s="215" t="s">
        <v>105</v>
      </c>
      <c r="I7" s="168" t="s">
        <v>12</v>
      </c>
      <c r="J7" s="168" t="s">
        <v>100</v>
      </c>
      <c r="K7" s="227" t="s">
        <v>101</v>
      </c>
      <c r="L7" s="215" t="s">
        <v>102</v>
      </c>
      <c r="M7" s="166"/>
      <c r="N7" s="166"/>
      <c r="O7" s="166"/>
      <c r="P7" s="228" t="s">
        <v>107</v>
      </c>
      <c r="Q7" s="228" t="s">
        <v>108</v>
      </c>
      <c r="R7" s="228" t="s">
        <v>109</v>
      </c>
      <c r="S7" s="215" t="s">
        <v>110</v>
      </c>
      <c r="T7" s="215" t="s">
        <v>111</v>
      </c>
      <c r="U7" s="215" t="s">
        <v>110</v>
      </c>
      <c r="V7" s="215" t="s">
        <v>112</v>
      </c>
      <c r="W7" s="166"/>
      <c r="X7" s="166"/>
      <c r="Y7" s="166"/>
      <c r="Z7" s="166"/>
      <c r="AA7" s="50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</row>
    <row r="8" spans="1:46" ht="27" customHeight="1">
      <c r="A8" s="167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50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</row>
    <row r="9" spans="1:46" ht="15" customHeight="1">
      <c r="A9" s="162" t="s">
        <v>272</v>
      </c>
      <c r="B9" s="16" t="s">
        <v>32</v>
      </c>
      <c r="C9" s="52">
        <v>0</v>
      </c>
      <c r="D9" s="52">
        <v>0</v>
      </c>
      <c r="E9" s="52">
        <v>0</v>
      </c>
      <c r="F9" s="52">
        <v>0</v>
      </c>
      <c r="G9" s="53">
        <v>0</v>
      </c>
      <c r="H9" s="53">
        <v>1</v>
      </c>
      <c r="I9" s="51">
        <f t="shared" ref="I9:I16" si="0">J9+K9+L9</f>
        <v>3</v>
      </c>
      <c r="J9" s="52">
        <v>0</v>
      </c>
      <c r="K9" s="53">
        <v>3</v>
      </c>
      <c r="L9" s="52">
        <v>0</v>
      </c>
      <c r="M9" s="54">
        <v>9</v>
      </c>
      <c r="N9" s="54">
        <v>2</v>
      </c>
      <c r="O9" s="28">
        <f t="shared" ref="O9:O16" si="1">P9+Q9+R9</f>
        <v>7</v>
      </c>
      <c r="P9" s="54">
        <v>2</v>
      </c>
      <c r="Q9" s="54">
        <v>2</v>
      </c>
      <c r="R9" s="54">
        <v>3</v>
      </c>
      <c r="S9" s="54">
        <v>0</v>
      </c>
      <c r="T9" s="54">
        <v>0</v>
      </c>
      <c r="U9" s="54">
        <v>0</v>
      </c>
      <c r="V9" s="54">
        <v>0</v>
      </c>
      <c r="W9" s="28">
        <f t="shared" ref="W9:W16" si="2">X9+Y9+Z9</f>
        <v>0</v>
      </c>
      <c r="X9" s="54">
        <v>0</v>
      </c>
      <c r="Y9" s="55">
        <v>0</v>
      </c>
      <c r="Z9" s="54">
        <v>0</v>
      </c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</row>
    <row r="10" spans="1:46" ht="15" customHeight="1">
      <c r="A10" s="163"/>
      <c r="B10" s="18" t="s">
        <v>33</v>
      </c>
      <c r="C10" s="52">
        <v>0</v>
      </c>
      <c r="D10" s="52">
        <v>0</v>
      </c>
      <c r="E10" s="52">
        <v>0</v>
      </c>
      <c r="F10" s="52">
        <v>0</v>
      </c>
      <c r="G10" s="52">
        <v>0</v>
      </c>
      <c r="H10" s="52">
        <v>0</v>
      </c>
      <c r="I10" s="51">
        <f t="shared" si="0"/>
        <v>0</v>
      </c>
      <c r="J10" s="52">
        <v>0</v>
      </c>
      <c r="K10" s="52">
        <v>0</v>
      </c>
      <c r="L10" s="52">
        <v>0</v>
      </c>
      <c r="M10" s="54">
        <v>4</v>
      </c>
      <c r="N10" s="54">
        <v>1</v>
      </c>
      <c r="O10" s="28">
        <f t="shared" si="1"/>
        <v>3</v>
      </c>
      <c r="P10" s="54">
        <v>1</v>
      </c>
      <c r="Q10" s="54">
        <v>1</v>
      </c>
      <c r="R10" s="54">
        <v>1</v>
      </c>
      <c r="S10" s="54">
        <v>0</v>
      </c>
      <c r="T10" s="54">
        <v>0</v>
      </c>
      <c r="U10" s="54">
        <v>0</v>
      </c>
      <c r="V10" s="54">
        <v>0</v>
      </c>
      <c r="W10" s="28">
        <f t="shared" si="2"/>
        <v>0</v>
      </c>
      <c r="X10" s="54">
        <v>0</v>
      </c>
      <c r="Y10" s="54">
        <v>0</v>
      </c>
      <c r="Z10" s="54">
        <v>0</v>
      </c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</row>
    <row r="11" spans="1:46" ht="15" customHeight="1">
      <c r="A11" s="163"/>
      <c r="B11" s="18" t="s">
        <v>34</v>
      </c>
      <c r="C11" s="52">
        <v>0</v>
      </c>
      <c r="D11" s="52">
        <v>0</v>
      </c>
      <c r="E11" s="52">
        <v>0</v>
      </c>
      <c r="F11" s="52">
        <v>0</v>
      </c>
      <c r="G11" s="52">
        <v>0</v>
      </c>
      <c r="H11" s="52">
        <v>0</v>
      </c>
      <c r="I11" s="51">
        <f t="shared" si="0"/>
        <v>0</v>
      </c>
      <c r="J11" s="52">
        <v>0</v>
      </c>
      <c r="K11" s="52">
        <v>0</v>
      </c>
      <c r="L11" s="52">
        <v>0</v>
      </c>
      <c r="M11" s="54">
        <v>2</v>
      </c>
      <c r="N11" s="54">
        <v>0</v>
      </c>
      <c r="O11" s="28">
        <f t="shared" si="1"/>
        <v>2</v>
      </c>
      <c r="P11" s="54">
        <v>1</v>
      </c>
      <c r="Q11" s="54">
        <v>0</v>
      </c>
      <c r="R11" s="54">
        <v>1</v>
      </c>
      <c r="S11" s="54">
        <v>0</v>
      </c>
      <c r="T11" s="54">
        <v>0</v>
      </c>
      <c r="U11" s="54">
        <v>0</v>
      </c>
      <c r="V11" s="54">
        <v>0</v>
      </c>
      <c r="W11" s="28">
        <f t="shared" si="2"/>
        <v>0</v>
      </c>
      <c r="X11" s="54">
        <v>0</v>
      </c>
      <c r="Y11" s="54">
        <v>0</v>
      </c>
      <c r="Z11" s="54">
        <v>0</v>
      </c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</row>
    <row r="12" spans="1:46" ht="15" customHeight="1">
      <c r="A12" s="163"/>
      <c r="B12" s="18" t="s">
        <v>35</v>
      </c>
      <c r="C12" s="52">
        <v>0</v>
      </c>
      <c r="D12" s="52">
        <v>0</v>
      </c>
      <c r="E12" s="52">
        <v>0</v>
      </c>
      <c r="F12" s="52">
        <v>0</v>
      </c>
      <c r="G12" s="52">
        <v>0</v>
      </c>
      <c r="H12" s="52">
        <v>0</v>
      </c>
      <c r="I12" s="51">
        <f t="shared" si="0"/>
        <v>0</v>
      </c>
      <c r="J12" s="52">
        <v>0</v>
      </c>
      <c r="K12" s="52">
        <v>0</v>
      </c>
      <c r="L12" s="52">
        <v>0</v>
      </c>
      <c r="M12" s="54">
        <v>2</v>
      </c>
      <c r="N12" s="54">
        <v>1</v>
      </c>
      <c r="O12" s="28">
        <f t="shared" si="1"/>
        <v>1</v>
      </c>
      <c r="P12" s="54">
        <v>1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28">
        <f t="shared" si="2"/>
        <v>0</v>
      </c>
      <c r="X12" s="54">
        <v>0</v>
      </c>
      <c r="Y12" s="54">
        <v>0</v>
      </c>
      <c r="Z12" s="54">
        <v>0</v>
      </c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</row>
    <row r="13" spans="1:46" ht="15" customHeight="1">
      <c r="A13" s="163"/>
      <c r="B13" s="18" t="s">
        <v>36</v>
      </c>
      <c r="C13" s="52">
        <v>0</v>
      </c>
      <c r="D13" s="52">
        <v>0</v>
      </c>
      <c r="E13" s="52">
        <v>0</v>
      </c>
      <c r="F13" s="52">
        <v>0</v>
      </c>
      <c r="G13" s="52">
        <v>0</v>
      </c>
      <c r="H13" s="52">
        <v>0</v>
      </c>
      <c r="I13" s="51">
        <f t="shared" si="0"/>
        <v>0</v>
      </c>
      <c r="J13" s="52">
        <v>0</v>
      </c>
      <c r="K13" s="52">
        <v>0</v>
      </c>
      <c r="L13" s="52">
        <v>0</v>
      </c>
      <c r="M13" s="54">
        <v>1</v>
      </c>
      <c r="N13" s="54">
        <v>1</v>
      </c>
      <c r="O13" s="28">
        <f t="shared" si="1"/>
        <v>0</v>
      </c>
      <c r="P13" s="54">
        <v>0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28">
        <f t="shared" si="2"/>
        <v>0</v>
      </c>
      <c r="X13" s="54">
        <v>0</v>
      </c>
      <c r="Y13" s="54">
        <v>0</v>
      </c>
      <c r="Z13" s="54">
        <v>0</v>
      </c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</row>
    <row r="14" spans="1:46" ht="15" customHeight="1">
      <c r="A14" s="163"/>
      <c r="B14" s="18" t="s">
        <v>37</v>
      </c>
      <c r="C14" s="52">
        <v>0</v>
      </c>
      <c r="D14" s="52">
        <v>0</v>
      </c>
      <c r="E14" s="52">
        <v>0</v>
      </c>
      <c r="F14" s="52">
        <v>0</v>
      </c>
      <c r="G14" s="52">
        <v>0</v>
      </c>
      <c r="H14" s="52">
        <v>0</v>
      </c>
      <c r="I14" s="51">
        <f t="shared" si="0"/>
        <v>0</v>
      </c>
      <c r="J14" s="52">
        <v>0</v>
      </c>
      <c r="K14" s="52">
        <v>0</v>
      </c>
      <c r="L14" s="52">
        <v>0</v>
      </c>
      <c r="M14" s="54">
        <v>2</v>
      </c>
      <c r="N14" s="54">
        <v>0</v>
      </c>
      <c r="O14" s="28">
        <f t="shared" si="1"/>
        <v>2</v>
      </c>
      <c r="P14" s="54">
        <v>0</v>
      </c>
      <c r="Q14" s="54">
        <v>1</v>
      </c>
      <c r="R14" s="54">
        <v>1</v>
      </c>
      <c r="S14" s="54">
        <v>0</v>
      </c>
      <c r="T14" s="54">
        <v>0</v>
      </c>
      <c r="U14" s="54">
        <v>0</v>
      </c>
      <c r="V14" s="54">
        <v>0</v>
      </c>
      <c r="W14" s="28">
        <f t="shared" si="2"/>
        <v>0</v>
      </c>
      <c r="X14" s="54">
        <v>0</v>
      </c>
      <c r="Y14" s="54">
        <v>0</v>
      </c>
      <c r="Z14" s="54">
        <v>0</v>
      </c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</row>
    <row r="15" spans="1:46" ht="15" customHeight="1">
      <c r="A15" s="163"/>
      <c r="B15" s="18" t="s">
        <v>38</v>
      </c>
      <c r="C15" s="52">
        <v>0</v>
      </c>
      <c r="D15" s="52">
        <v>0</v>
      </c>
      <c r="E15" s="52">
        <v>0</v>
      </c>
      <c r="F15" s="52">
        <v>0</v>
      </c>
      <c r="G15" s="52">
        <v>0</v>
      </c>
      <c r="H15" s="52">
        <v>0</v>
      </c>
      <c r="I15" s="51">
        <f t="shared" si="0"/>
        <v>0</v>
      </c>
      <c r="J15" s="52">
        <v>0</v>
      </c>
      <c r="K15" s="52">
        <v>0</v>
      </c>
      <c r="L15" s="52">
        <v>0</v>
      </c>
      <c r="M15" s="54">
        <v>1</v>
      </c>
      <c r="N15" s="54">
        <v>1</v>
      </c>
      <c r="O15" s="28">
        <f t="shared" si="1"/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28">
        <f t="shared" si="2"/>
        <v>0</v>
      </c>
      <c r="X15" s="54">
        <v>0</v>
      </c>
      <c r="Y15" s="54">
        <v>0</v>
      </c>
      <c r="Z15" s="54">
        <v>0</v>
      </c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</row>
    <row r="16" spans="1:46" ht="15" customHeight="1">
      <c r="A16" s="164"/>
      <c r="B16" s="19" t="s">
        <v>39</v>
      </c>
      <c r="C16" s="52">
        <v>0</v>
      </c>
      <c r="D16" s="52">
        <v>0</v>
      </c>
      <c r="E16" s="52">
        <v>0</v>
      </c>
      <c r="F16" s="52">
        <v>0</v>
      </c>
      <c r="G16" s="52">
        <v>0</v>
      </c>
      <c r="H16" s="52">
        <v>0</v>
      </c>
      <c r="I16" s="51">
        <f t="shared" si="0"/>
        <v>0</v>
      </c>
      <c r="J16" s="52">
        <v>0</v>
      </c>
      <c r="K16" s="52">
        <v>0</v>
      </c>
      <c r="L16" s="52">
        <v>0</v>
      </c>
      <c r="M16" s="54">
        <v>1</v>
      </c>
      <c r="N16" s="54">
        <v>1</v>
      </c>
      <c r="O16" s="28">
        <f t="shared" si="1"/>
        <v>0</v>
      </c>
      <c r="P16" s="54">
        <v>0</v>
      </c>
      <c r="Q16" s="54">
        <v>0</v>
      </c>
      <c r="R16" s="54">
        <v>0</v>
      </c>
      <c r="S16" s="54">
        <v>0</v>
      </c>
      <c r="T16" s="54">
        <v>0</v>
      </c>
      <c r="U16" s="54">
        <v>0</v>
      </c>
      <c r="V16" s="54">
        <v>0</v>
      </c>
      <c r="W16" s="28">
        <f t="shared" si="2"/>
        <v>0</v>
      </c>
      <c r="X16" s="54">
        <v>0</v>
      </c>
      <c r="Y16" s="54">
        <v>0</v>
      </c>
      <c r="Z16" s="54">
        <v>0</v>
      </c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</row>
    <row r="17" spans="1:46" ht="15.75" customHeight="1"/>
    <row r="18" spans="1:46" s="102" customFormat="1" ht="18.75" customHeight="1">
      <c r="A18" s="162" t="s">
        <v>262</v>
      </c>
      <c r="B18" s="16" t="s">
        <v>32</v>
      </c>
      <c r="C18" s="53">
        <v>0</v>
      </c>
      <c r="D18" s="53">
        <v>0</v>
      </c>
      <c r="E18" s="53">
        <v>0</v>
      </c>
      <c r="F18" s="53">
        <v>0</v>
      </c>
      <c r="G18" s="53">
        <v>0</v>
      </c>
      <c r="H18" s="53">
        <v>1</v>
      </c>
      <c r="I18" s="51">
        <f t="shared" ref="I18:I25" si="3">J18+K18+L18</f>
        <v>3</v>
      </c>
      <c r="J18" s="53">
        <v>0</v>
      </c>
      <c r="K18" s="53">
        <v>3</v>
      </c>
      <c r="L18" s="53">
        <v>0</v>
      </c>
      <c r="M18" s="55">
        <v>9</v>
      </c>
      <c r="N18" s="55">
        <v>2</v>
      </c>
      <c r="O18" s="28">
        <f t="shared" ref="O18:O25" si="4">P18+Q18+R18</f>
        <v>7</v>
      </c>
      <c r="P18" s="55">
        <v>2</v>
      </c>
      <c r="Q18" s="55">
        <v>2</v>
      </c>
      <c r="R18" s="55">
        <v>3</v>
      </c>
      <c r="S18" s="55">
        <v>0</v>
      </c>
      <c r="T18" s="55">
        <v>0</v>
      </c>
      <c r="U18" s="55">
        <v>0</v>
      </c>
      <c r="V18" s="55">
        <v>0</v>
      </c>
      <c r="W18" s="28">
        <f t="shared" ref="W18:W25" si="5">X18+Y18+Z18</f>
        <v>0</v>
      </c>
      <c r="X18" s="55">
        <v>0</v>
      </c>
      <c r="Y18" s="55">
        <v>0</v>
      </c>
      <c r="Z18" s="55">
        <v>0</v>
      </c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</row>
    <row r="19" spans="1:46" s="102" customFormat="1" ht="15" customHeight="1">
      <c r="A19" s="163"/>
      <c r="B19" s="18" t="s">
        <v>33</v>
      </c>
      <c r="C19" s="53">
        <v>0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1">
        <f t="shared" si="3"/>
        <v>0</v>
      </c>
      <c r="J19" s="53">
        <v>0</v>
      </c>
      <c r="K19" s="53">
        <v>0</v>
      </c>
      <c r="L19" s="53">
        <v>0</v>
      </c>
      <c r="M19" s="103">
        <v>4</v>
      </c>
      <c r="N19" s="55">
        <v>1</v>
      </c>
      <c r="O19" s="28">
        <f t="shared" si="4"/>
        <v>3</v>
      </c>
      <c r="P19" s="55">
        <v>1</v>
      </c>
      <c r="Q19" s="55">
        <v>1</v>
      </c>
      <c r="R19" s="55">
        <v>1</v>
      </c>
      <c r="S19" s="55">
        <v>0</v>
      </c>
      <c r="T19" s="55">
        <v>0</v>
      </c>
      <c r="U19" s="55">
        <v>0</v>
      </c>
      <c r="V19" s="55">
        <v>0</v>
      </c>
      <c r="W19" s="28">
        <f t="shared" si="5"/>
        <v>0</v>
      </c>
      <c r="X19" s="55">
        <v>0</v>
      </c>
      <c r="Y19" s="55">
        <v>0</v>
      </c>
      <c r="Z19" s="55">
        <v>0</v>
      </c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</row>
    <row r="20" spans="1:46" s="102" customFormat="1" ht="15" customHeight="1">
      <c r="A20" s="163"/>
      <c r="B20" s="18" t="s">
        <v>34</v>
      </c>
      <c r="C20" s="53">
        <v>0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1">
        <f t="shared" si="3"/>
        <v>0</v>
      </c>
      <c r="J20" s="53">
        <v>0</v>
      </c>
      <c r="K20" s="53">
        <v>0</v>
      </c>
      <c r="L20" s="53">
        <v>0</v>
      </c>
      <c r="M20" s="103">
        <v>2</v>
      </c>
      <c r="N20" s="55">
        <v>0</v>
      </c>
      <c r="O20" s="28">
        <f t="shared" si="4"/>
        <v>2</v>
      </c>
      <c r="P20" s="55">
        <v>1</v>
      </c>
      <c r="Q20" s="55">
        <v>0</v>
      </c>
      <c r="R20" s="55">
        <v>1</v>
      </c>
      <c r="S20" s="55">
        <v>0</v>
      </c>
      <c r="T20" s="55">
        <v>0</v>
      </c>
      <c r="U20" s="55">
        <v>0</v>
      </c>
      <c r="V20" s="55">
        <v>0</v>
      </c>
      <c r="W20" s="28">
        <f t="shared" si="5"/>
        <v>0</v>
      </c>
      <c r="X20" s="55">
        <v>0</v>
      </c>
      <c r="Y20" s="55">
        <v>0</v>
      </c>
      <c r="Z20" s="55">
        <v>0</v>
      </c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</row>
    <row r="21" spans="1:46" s="102" customFormat="1" ht="15" customHeight="1">
      <c r="A21" s="163"/>
      <c r="B21" s="18" t="s">
        <v>35</v>
      </c>
      <c r="C21" s="53">
        <v>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1">
        <f t="shared" si="3"/>
        <v>0</v>
      </c>
      <c r="J21" s="53">
        <v>0</v>
      </c>
      <c r="K21" s="53">
        <v>0</v>
      </c>
      <c r="L21" s="53">
        <v>0</v>
      </c>
      <c r="M21" s="103">
        <v>2</v>
      </c>
      <c r="N21" s="55">
        <v>1</v>
      </c>
      <c r="O21" s="28">
        <f t="shared" si="4"/>
        <v>1</v>
      </c>
      <c r="P21" s="55">
        <v>1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28">
        <f t="shared" si="5"/>
        <v>0</v>
      </c>
      <c r="X21" s="55">
        <v>0</v>
      </c>
      <c r="Y21" s="55">
        <v>0</v>
      </c>
      <c r="Z21" s="55">
        <v>0</v>
      </c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</row>
    <row r="22" spans="1:46" s="102" customFormat="1" ht="15" customHeight="1">
      <c r="A22" s="163"/>
      <c r="B22" s="18" t="s">
        <v>36</v>
      </c>
      <c r="C22" s="53">
        <v>0</v>
      </c>
      <c r="D22" s="53">
        <v>0</v>
      </c>
      <c r="E22" s="53">
        <v>0</v>
      </c>
      <c r="F22" s="53">
        <v>0</v>
      </c>
      <c r="G22" s="53">
        <v>0</v>
      </c>
      <c r="H22" s="53">
        <v>0</v>
      </c>
      <c r="I22" s="51">
        <f t="shared" si="3"/>
        <v>0</v>
      </c>
      <c r="J22" s="53">
        <v>0</v>
      </c>
      <c r="K22" s="53">
        <v>0</v>
      </c>
      <c r="L22" s="53">
        <v>0</v>
      </c>
      <c r="M22" s="103">
        <v>1</v>
      </c>
      <c r="N22" s="55">
        <v>1</v>
      </c>
      <c r="O22" s="28">
        <f t="shared" si="4"/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28">
        <f t="shared" si="5"/>
        <v>0</v>
      </c>
      <c r="X22" s="55">
        <v>0</v>
      </c>
      <c r="Y22" s="55">
        <v>0</v>
      </c>
      <c r="Z22" s="55">
        <v>0</v>
      </c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</row>
    <row r="23" spans="1:46" s="102" customFormat="1" ht="15" customHeight="1">
      <c r="A23" s="163"/>
      <c r="B23" s="18" t="s">
        <v>37</v>
      </c>
      <c r="C23" s="53">
        <v>0</v>
      </c>
      <c r="D23" s="53">
        <v>0</v>
      </c>
      <c r="E23" s="53">
        <v>0</v>
      </c>
      <c r="F23" s="53">
        <v>0</v>
      </c>
      <c r="G23" s="53">
        <v>0</v>
      </c>
      <c r="H23" s="53">
        <v>0</v>
      </c>
      <c r="I23" s="51">
        <f t="shared" si="3"/>
        <v>0</v>
      </c>
      <c r="J23" s="53">
        <v>0</v>
      </c>
      <c r="K23" s="53">
        <v>0</v>
      </c>
      <c r="L23" s="53">
        <v>0</v>
      </c>
      <c r="M23" s="103">
        <v>2</v>
      </c>
      <c r="N23" s="55">
        <v>0</v>
      </c>
      <c r="O23" s="28">
        <f t="shared" si="4"/>
        <v>2</v>
      </c>
      <c r="P23" s="55">
        <v>0</v>
      </c>
      <c r="Q23" s="55">
        <v>1</v>
      </c>
      <c r="R23" s="55">
        <v>1</v>
      </c>
      <c r="S23" s="55">
        <v>0</v>
      </c>
      <c r="T23" s="55">
        <v>0</v>
      </c>
      <c r="U23" s="55">
        <v>0</v>
      </c>
      <c r="V23" s="55">
        <v>0</v>
      </c>
      <c r="W23" s="28">
        <f t="shared" si="5"/>
        <v>0</v>
      </c>
      <c r="X23" s="55">
        <v>0</v>
      </c>
      <c r="Y23" s="55">
        <v>0</v>
      </c>
      <c r="Z23" s="55">
        <v>0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</row>
    <row r="24" spans="1:46" s="102" customFormat="1" ht="15" customHeight="1">
      <c r="A24" s="163"/>
      <c r="B24" s="18" t="s">
        <v>38</v>
      </c>
      <c r="C24" s="53">
        <v>0</v>
      </c>
      <c r="D24" s="53">
        <v>0</v>
      </c>
      <c r="E24" s="53">
        <v>0</v>
      </c>
      <c r="F24" s="53">
        <v>0</v>
      </c>
      <c r="G24" s="53">
        <v>0</v>
      </c>
      <c r="H24" s="53">
        <v>0</v>
      </c>
      <c r="I24" s="51">
        <f t="shared" si="3"/>
        <v>0</v>
      </c>
      <c r="J24" s="53">
        <v>0</v>
      </c>
      <c r="K24" s="53">
        <v>0</v>
      </c>
      <c r="L24" s="53">
        <v>0</v>
      </c>
      <c r="M24" s="103">
        <v>1</v>
      </c>
      <c r="N24" s="55">
        <v>1</v>
      </c>
      <c r="O24" s="28">
        <f t="shared" si="4"/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28">
        <f t="shared" si="5"/>
        <v>0</v>
      </c>
      <c r="X24" s="55">
        <v>0</v>
      </c>
      <c r="Y24" s="55">
        <v>0</v>
      </c>
      <c r="Z24" s="55">
        <v>0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</row>
    <row r="25" spans="1:46" s="102" customFormat="1" ht="15" customHeight="1">
      <c r="A25" s="164"/>
      <c r="B25" s="19" t="s">
        <v>39</v>
      </c>
      <c r="C25" s="53">
        <v>0</v>
      </c>
      <c r="D25" s="53">
        <v>0</v>
      </c>
      <c r="E25" s="53">
        <v>0</v>
      </c>
      <c r="F25" s="53">
        <v>0</v>
      </c>
      <c r="G25" s="53">
        <v>0</v>
      </c>
      <c r="H25" s="53">
        <v>0</v>
      </c>
      <c r="I25" s="51">
        <f t="shared" si="3"/>
        <v>0</v>
      </c>
      <c r="J25" s="53">
        <v>0</v>
      </c>
      <c r="K25" s="53">
        <v>0</v>
      </c>
      <c r="L25" s="53">
        <v>0</v>
      </c>
      <c r="M25" s="103">
        <v>1</v>
      </c>
      <c r="N25" s="55">
        <v>1</v>
      </c>
      <c r="O25" s="28">
        <f t="shared" si="4"/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28">
        <f t="shared" si="5"/>
        <v>0</v>
      </c>
      <c r="X25" s="55">
        <v>0</v>
      </c>
      <c r="Y25" s="55">
        <v>0</v>
      </c>
      <c r="Z25" s="55">
        <v>0</v>
      </c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</row>
    <row r="26" spans="1:46" ht="15.75" customHeight="1">
      <c r="M26" s="70">
        <f>SUM(M19:M25)</f>
        <v>13</v>
      </c>
    </row>
    <row r="27" spans="1:46" s="144" customFormat="1" ht="15" customHeight="1">
      <c r="A27" s="162" t="s">
        <v>274</v>
      </c>
      <c r="B27" s="16" t="s">
        <v>32</v>
      </c>
      <c r="C27" s="145">
        <v>0</v>
      </c>
      <c r="D27" s="145">
        <v>0</v>
      </c>
      <c r="E27" s="145">
        <v>0</v>
      </c>
      <c r="F27" s="145">
        <v>0</v>
      </c>
      <c r="G27" s="145">
        <v>0</v>
      </c>
      <c r="H27" s="145">
        <v>1</v>
      </c>
      <c r="I27" s="146">
        <f t="shared" ref="I27:I34" si="6">J27+K27+L27</f>
        <v>20</v>
      </c>
      <c r="J27" s="145">
        <v>0</v>
      </c>
      <c r="K27" s="145">
        <v>20</v>
      </c>
      <c r="L27" s="145">
        <v>0</v>
      </c>
      <c r="M27" s="118">
        <f t="shared" ref="M27:M34" si="7">N27+O27</f>
        <v>9</v>
      </c>
      <c r="N27" s="147">
        <v>2</v>
      </c>
      <c r="O27" s="28">
        <f t="shared" ref="O27:O34" si="8">P27+Q27+R27</f>
        <v>7</v>
      </c>
      <c r="P27" s="147">
        <v>2</v>
      </c>
      <c r="Q27" s="147">
        <v>2</v>
      </c>
      <c r="R27" s="147">
        <v>3</v>
      </c>
      <c r="S27" s="147">
        <v>0</v>
      </c>
      <c r="T27" s="147">
        <v>0</v>
      </c>
      <c r="U27" s="147">
        <v>30</v>
      </c>
      <c r="V27" s="147">
        <v>47</v>
      </c>
      <c r="W27" s="28">
        <f t="shared" ref="W27:W34" si="9">X27+Y27+Z27</f>
        <v>47</v>
      </c>
      <c r="X27" s="147">
        <v>0</v>
      </c>
      <c r="Y27" s="147">
        <v>47</v>
      </c>
      <c r="Z27" s="147">
        <v>0</v>
      </c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</row>
    <row r="28" spans="1:46" s="144" customFormat="1" ht="15" customHeight="1">
      <c r="A28" s="163"/>
      <c r="B28" s="117" t="s">
        <v>264</v>
      </c>
      <c r="C28" s="145">
        <v>0</v>
      </c>
      <c r="D28" s="145">
        <v>0</v>
      </c>
      <c r="E28" s="145">
        <v>0</v>
      </c>
      <c r="F28" s="145">
        <v>0</v>
      </c>
      <c r="G28" s="145">
        <v>0</v>
      </c>
      <c r="H28" s="145">
        <v>0</v>
      </c>
      <c r="I28" s="146">
        <f t="shared" si="6"/>
        <v>0</v>
      </c>
      <c r="J28" s="145">
        <v>0</v>
      </c>
      <c r="K28" s="145">
        <v>0</v>
      </c>
      <c r="L28" s="145">
        <v>0</v>
      </c>
      <c r="M28" s="118">
        <f t="shared" si="7"/>
        <v>3</v>
      </c>
      <c r="N28" s="147">
        <v>1</v>
      </c>
      <c r="O28" s="28">
        <f t="shared" si="8"/>
        <v>2</v>
      </c>
      <c r="P28" s="147"/>
      <c r="Q28" s="147">
        <v>1</v>
      </c>
      <c r="R28" s="147">
        <v>1</v>
      </c>
      <c r="S28" s="147">
        <v>0</v>
      </c>
      <c r="T28" s="147">
        <v>0</v>
      </c>
      <c r="U28" s="147">
        <v>5</v>
      </c>
      <c r="V28" s="147">
        <v>8</v>
      </c>
      <c r="W28" s="28">
        <f t="shared" si="9"/>
        <v>8</v>
      </c>
      <c r="X28" s="147">
        <v>0</v>
      </c>
      <c r="Y28" s="147">
        <v>0</v>
      </c>
      <c r="Z28" s="147">
        <v>8</v>
      </c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</row>
    <row r="29" spans="1:46" s="144" customFormat="1" ht="15" customHeight="1">
      <c r="A29" s="163"/>
      <c r="B29" s="117" t="s">
        <v>265</v>
      </c>
      <c r="C29" s="145">
        <v>0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6">
        <f t="shared" si="6"/>
        <v>0</v>
      </c>
      <c r="J29" s="145">
        <v>0</v>
      </c>
      <c r="K29" s="145">
        <v>0</v>
      </c>
      <c r="L29" s="145">
        <v>0</v>
      </c>
      <c r="M29" s="118">
        <f t="shared" si="7"/>
        <v>2</v>
      </c>
      <c r="N29" s="147">
        <v>0</v>
      </c>
      <c r="O29" s="28">
        <f t="shared" si="8"/>
        <v>2</v>
      </c>
      <c r="P29" s="147">
        <v>1</v>
      </c>
      <c r="Q29" s="147">
        <v>0</v>
      </c>
      <c r="R29" s="147">
        <v>1</v>
      </c>
      <c r="S29" s="147">
        <v>0</v>
      </c>
      <c r="T29" s="147">
        <v>0</v>
      </c>
      <c r="U29" s="147">
        <v>3</v>
      </c>
      <c r="V29" s="147">
        <v>5</v>
      </c>
      <c r="W29" s="28">
        <f t="shared" si="9"/>
        <v>5</v>
      </c>
      <c r="X29" s="147">
        <v>0</v>
      </c>
      <c r="Y29" s="147">
        <v>0</v>
      </c>
      <c r="Z29" s="147">
        <v>5</v>
      </c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</row>
    <row r="30" spans="1:46" s="144" customFormat="1" ht="15" customHeight="1">
      <c r="A30" s="163"/>
      <c r="B30" s="117" t="s">
        <v>266</v>
      </c>
      <c r="C30" s="145">
        <v>0</v>
      </c>
      <c r="D30" s="145">
        <v>0</v>
      </c>
      <c r="E30" s="145">
        <v>0</v>
      </c>
      <c r="F30" s="145">
        <v>0</v>
      </c>
      <c r="G30" s="145">
        <v>0</v>
      </c>
      <c r="H30" s="145">
        <v>0</v>
      </c>
      <c r="I30" s="146">
        <f t="shared" si="6"/>
        <v>0</v>
      </c>
      <c r="J30" s="145">
        <v>0</v>
      </c>
      <c r="K30" s="145">
        <v>0</v>
      </c>
      <c r="L30" s="145">
        <v>0</v>
      </c>
      <c r="M30" s="118">
        <f t="shared" si="7"/>
        <v>2</v>
      </c>
      <c r="N30" s="147">
        <v>1</v>
      </c>
      <c r="O30" s="28">
        <f t="shared" si="8"/>
        <v>1</v>
      </c>
      <c r="P30" s="147">
        <v>1</v>
      </c>
      <c r="Q30" s="147">
        <v>0</v>
      </c>
      <c r="R30" s="147">
        <v>0</v>
      </c>
      <c r="S30" s="147">
        <v>0</v>
      </c>
      <c r="T30" s="147">
        <v>0</v>
      </c>
      <c r="U30" s="147">
        <v>2</v>
      </c>
      <c r="V30" s="147">
        <v>3</v>
      </c>
      <c r="W30" s="28">
        <f t="shared" si="9"/>
        <v>3</v>
      </c>
      <c r="X30" s="147">
        <v>0</v>
      </c>
      <c r="Y30" s="147">
        <v>0</v>
      </c>
      <c r="Z30" s="147">
        <v>3</v>
      </c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</row>
    <row r="31" spans="1:46" s="144" customFormat="1" ht="15" customHeight="1">
      <c r="A31" s="163"/>
      <c r="B31" s="117" t="s">
        <v>267</v>
      </c>
      <c r="C31" s="145">
        <v>0</v>
      </c>
      <c r="D31" s="145">
        <v>0</v>
      </c>
      <c r="E31" s="145">
        <v>0</v>
      </c>
      <c r="F31" s="145">
        <v>0</v>
      </c>
      <c r="G31" s="145">
        <v>0</v>
      </c>
      <c r="H31" s="145">
        <v>0</v>
      </c>
      <c r="I31" s="146">
        <f t="shared" si="6"/>
        <v>0</v>
      </c>
      <c r="J31" s="145">
        <v>0</v>
      </c>
      <c r="K31" s="145">
        <v>0</v>
      </c>
      <c r="L31" s="145">
        <v>0</v>
      </c>
      <c r="M31" s="118">
        <f t="shared" si="7"/>
        <v>1</v>
      </c>
      <c r="N31" s="147">
        <v>1</v>
      </c>
      <c r="O31" s="28">
        <f t="shared" si="8"/>
        <v>0</v>
      </c>
      <c r="P31" s="147">
        <v>0</v>
      </c>
      <c r="Q31" s="147">
        <v>0</v>
      </c>
      <c r="R31" s="147">
        <v>0</v>
      </c>
      <c r="S31" s="147">
        <v>0</v>
      </c>
      <c r="T31" s="147">
        <v>0</v>
      </c>
      <c r="U31" s="147">
        <v>2</v>
      </c>
      <c r="V31" s="147">
        <v>3</v>
      </c>
      <c r="W31" s="28">
        <f t="shared" si="9"/>
        <v>3</v>
      </c>
      <c r="X31" s="147">
        <v>0</v>
      </c>
      <c r="Y31" s="147">
        <v>0</v>
      </c>
      <c r="Z31" s="147">
        <v>3</v>
      </c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</row>
    <row r="32" spans="1:46" s="144" customFormat="1" ht="15" customHeight="1">
      <c r="A32" s="163"/>
      <c r="B32" s="117" t="s">
        <v>268</v>
      </c>
      <c r="C32" s="145">
        <v>0</v>
      </c>
      <c r="D32" s="145">
        <v>0</v>
      </c>
      <c r="E32" s="145">
        <v>0</v>
      </c>
      <c r="F32" s="145">
        <v>0</v>
      </c>
      <c r="G32" s="145">
        <v>0</v>
      </c>
      <c r="H32" s="145">
        <v>0</v>
      </c>
      <c r="I32" s="146">
        <f t="shared" si="6"/>
        <v>0</v>
      </c>
      <c r="J32" s="145">
        <v>0</v>
      </c>
      <c r="K32" s="145">
        <v>0</v>
      </c>
      <c r="L32" s="145">
        <v>0</v>
      </c>
      <c r="M32" s="118">
        <f t="shared" si="7"/>
        <v>2</v>
      </c>
      <c r="N32" s="147">
        <v>0</v>
      </c>
      <c r="O32" s="28">
        <f t="shared" si="8"/>
        <v>2</v>
      </c>
      <c r="P32" s="147">
        <v>0</v>
      </c>
      <c r="Q32" s="147">
        <v>1</v>
      </c>
      <c r="R32" s="147">
        <v>1</v>
      </c>
      <c r="S32" s="147">
        <v>0</v>
      </c>
      <c r="T32" s="147">
        <v>0</v>
      </c>
      <c r="U32" s="147">
        <v>3</v>
      </c>
      <c r="V32" s="147">
        <v>3</v>
      </c>
      <c r="W32" s="28">
        <f t="shared" si="9"/>
        <v>3</v>
      </c>
      <c r="X32" s="147">
        <v>0</v>
      </c>
      <c r="Y32" s="147">
        <v>0</v>
      </c>
      <c r="Z32" s="147">
        <v>3</v>
      </c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</row>
    <row r="33" spans="1:46" s="144" customFormat="1" ht="15" customHeight="1">
      <c r="A33" s="163"/>
      <c r="B33" s="117" t="s">
        <v>269</v>
      </c>
      <c r="C33" s="145">
        <v>0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6">
        <f t="shared" si="6"/>
        <v>0</v>
      </c>
      <c r="J33" s="145">
        <v>0</v>
      </c>
      <c r="K33" s="145">
        <v>0</v>
      </c>
      <c r="L33" s="145">
        <v>0</v>
      </c>
      <c r="M33" s="118">
        <f t="shared" si="7"/>
        <v>1</v>
      </c>
      <c r="N33" s="147">
        <v>1</v>
      </c>
      <c r="O33" s="28">
        <f t="shared" si="8"/>
        <v>0</v>
      </c>
      <c r="P33" s="147">
        <v>0</v>
      </c>
      <c r="Q33" s="147">
        <v>0</v>
      </c>
      <c r="R33" s="147">
        <v>0</v>
      </c>
      <c r="S33" s="147">
        <v>0</v>
      </c>
      <c r="T33" s="147">
        <v>0</v>
      </c>
      <c r="U33" s="147">
        <v>2</v>
      </c>
      <c r="V33" s="147">
        <v>5</v>
      </c>
      <c r="W33" s="28">
        <f t="shared" si="9"/>
        <v>5</v>
      </c>
      <c r="X33" s="147">
        <v>0</v>
      </c>
      <c r="Y33" s="147">
        <v>0</v>
      </c>
      <c r="Z33" s="147">
        <v>5</v>
      </c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</row>
    <row r="34" spans="1:46" s="144" customFormat="1" ht="15" customHeight="1">
      <c r="A34" s="164"/>
      <c r="B34" s="117" t="s">
        <v>270</v>
      </c>
      <c r="C34" s="145">
        <v>0</v>
      </c>
      <c r="D34" s="145">
        <v>0</v>
      </c>
      <c r="E34" s="145">
        <v>0</v>
      </c>
      <c r="F34" s="145">
        <v>0</v>
      </c>
      <c r="G34" s="145">
        <v>0</v>
      </c>
      <c r="H34" s="145">
        <v>0</v>
      </c>
      <c r="I34" s="146">
        <f t="shared" si="6"/>
        <v>0</v>
      </c>
      <c r="J34" s="145">
        <v>0</v>
      </c>
      <c r="K34" s="145">
        <v>0</v>
      </c>
      <c r="L34" s="145">
        <v>0</v>
      </c>
      <c r="M34" s="118">
        <f t="shared" si="7"/>
        <v>1</v>
      </c>
      <c r="N34" s="147">
        <v>1</v>
      </c>
      <c r="O34" s="28">
        <f t="shared" si="8"/>
        <v>0</v>
      </c>
      <c r="P34" s="147">
        <v>0</v>
      </c>
      <c r="Q34" s="147">
        <v>0</v>
      </c>
      <c r="R34" s="147">
        <v>0</v>
      </c>
      <c r="S34" s="147">
        <v>0</v>
      </c>
      <c r="T34" s="147">
        <v>0</v>
      </c>
      <c r="U34" s="147">
        <v>2</v>
      </c>
      <c r="V34" s="147">
        <v>5</v>
      </c>
      <c r="W34" s="28">
        <f t="shared" si="9"/>
        <v>5</v>
      </c>
      <c r="X34" s="147">
        <v>0</v>
      </c>
      <c r="Y34" s="147">
        <v>0</v>
      </c>
      <c r="Z34" s="147">
        <v>5</v>
      </c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</row>
    <row r="35" spans="1:46" ht="15.75" customHeight="1"/>
    <row r="36" spans="1:46" ht="15.75" customHeight="1"/>
    <row r="37" spans="1:46" ht="15.75" customHeight="1"/>
    <row r="38" spans="1:46" ht="15.75" customHeight="1"/>
    <row r="39" spans="1:46" ht="15.75" customHeight="1"/>
    <row r="40" spans="1:46" ht="15.75" customHeight="1"/>
    <row r="41" spans="1:46" ht="15.75" customHeight="1"/>
    <row r="42" spans="1:46" ht="15.75" customHeight="1"/>
    <row r="43" spans="1:46" ht="15.75" customHeight="1"/>
    <row r="44" spans="1:46" ht="15.75" customHeight="1"/>
    <row r="45" spans="1:46" ht="15.75" customHeight="1"/>
    <row r="46" spans="1:46" ht="15.75" customHeight="1"/>
    <row r="47" spans="1:46" ht="15.75" customHeight="1"/>
    <row r="48" spans="1:4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</sheetData>
  <mergeCells count="42">
    <mergeCell ref="N6:N8"/>
    <mergeCell ref="O6:O8"/>
    <mergeCell ref="P6:R6"/>
    <mergeCell ref="S6:T6"/>
    <mergeCell ref="U6:V6"/>
    <mergeCell ref="R7:R8"/>
    <mergeCell ref="S7:S8"/>
    <mergeCell ref="T7:T8"/>
    <mergeCell ref="V7:V8"/>
    <mergeCell ref="U7:U8"/>
    <mergeCell ref="X6:X8"/>
    <mergeCell ref="Y6:Y8"/>
    <mergeCell ref="W6:W8"/>
    <mergeCell ref="B5:B8"/>
    <mergeCell ref="C7:C8"/>
    <mergeCell ref="D7:D8"/>
    <mergeCell ref="E7:E8"/>
    <mergeCell ref="C5:L5"/>
    <mergeCell ref="C6:E6"/>
    <mergeCell ref="F6:H6"/>
    <mergeCell ref="I6:L6"/>
    <mergeCell ref="H7:H8"/>
    <mergeCell ref="I7:I8"/>
    <mergeCell ref="J7:J8"/>
    <mergeCell ref="N5:R5"/>
    <mergeCell ref="S5:V5"/>
    <mergeCell ref="A9:A16"/>
    <mergeCell ref="A27:A34"/>
    <mergeCell ref="A18:A25"/>
    <mergeCell ref="A1:Z1"/>
    <mergeCell ref="A2:Z2"/>
    <mergeCell ref="A3:Z3"/>
    <mergeCell ref="A5:A8"/>
    <mergeCell ref="M5:M8"/>
    <mergeCell ref="W5:Z5"/>
    <mergeCell ref="Z6:Z8"/>
    <mergeCell ref="F7:F8"/>
    <mergeCell ref="G7:G8"/>
    <mergeCell ref="K7:K8"/>
    <mergeCell ref="L7:L8"/>
    <mergeCell ref="P7:P8"/>
    <mergeCell ref="Q7:Q8"/>
  </mergeCells>
  <pageMargins left="0.7" right="0.7" top="0.75" bottom="0.75" header="0" footer="0"/>
  <pageSetup orientation="landscape" r:id="rId1"/>
  <headerFooter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S618"/>
  <sheetViews>
    <sheetView workbookViewId="0">
      <pane xSplit="2" ySplit="7" topLeftCell="C17" activePane="bottomRight" state="frozen"/>
      <selection pane="topRight" activeCell="C1" sqref="C1"/>
      <selection pane="bottomLeft" activeCell="A8" sqref="A8"/>
      <selection pane="bottomRight" activeCell="A4" sqref="A4"/>
    </sheetView>
  </sheetViews>
  <sheetFormatPr defaultColWidth="11.25" defaultRowHeight="15" customHeight="1"/>
  <cols>
    <col min="1" max="1" width="6" customWidth="1"/>
    <col min="2" max="2" width="26.375" customWidth="1"/>
    <col min="3" max="6" width="6.125" customWidth="1"/>
    <col min="7" max="7" width="5.875" customWidth="1"/>
    <col min="8" max="10" width="6" customWidth="1"/>
    <col min="11" max="11" width="6.375" customWidth="1"/>
    <col min="12" max="15" width="5.375" customWidth="1"/>
    <col min="16" max="16" width="6.375" customWidth="1"/>
    <col min="17" max="17" width="6.125" customWidth="1"/>
    <col min="18" max="18" width="5.375" customWidth="1"/>
    <col min="19" max="19" width="4.125" customWidth="1"/>
    <col min="20" max="24" width="5.25" customWidth="1"/>
    <col min="25" max="25" width="4.875" customWidth="1"/>
    <col min="26" max="26" width="5.375" customWidth="1"/>
    <col min="27" max="27" width="6.125" customWidth="1"/>
    <col min="28" max="28" width="6.625" customWidth="1"/>
    <col min="29" max="45" width="9" customWidth="1"/>
  </cols>
  <sheetData>
    <row r="1" spans="1:45" ht="17.25" customHeight="1">
      <c r="A1" s="190" t="s">
        <v>198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3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</row>
    <row r="2" spans="1:45" ht="18" customHeight="1">
      <c r="A2" s="191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</row>
    <row r="3" spans="1:45" ht="18" customHeight="1">
      <c r="A3" s="191" t="str">
        <f>'1, Quy mô'!A3:Y3</f>
        <v>Năm học 2025-2026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</row>
    <row r="4" spans="1:45" ht="12.75" customHeight="1">
      <c r="A4" s="3"/>
      <c r="B4" s="4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</row>
    <row r="5" spans="1:45" ht="24.75" customHeight="1">
      <c r="A5" s="176" t="s">
        <v>3</v>
      </c>
      <c r="B5" s="210" t="s">
        <v>4</v>
      </c>
      <c r="C5" s="187" t="s">
        <v>199</v>
      </c>
      <c r="D5" s="187" t="s">
        <v>200</v>
      </c>
      <c r="E5" s="187" t="s">
        <v>201</v>
      </c>
      <c r="F5" s="187" t="s">
        <v>202</v>
      </c>
      <c r="G5" s="187" t="s">
        <v>203</v>
      </c>
      <c r="H5" s="188" t="s">
        <v>97</v>
      </c>
      <c r="I5" s="178"/>
      <c r="J5" s="179"/>
      <c r="K5" s="188" t="s">
        <v>204</v>
      </c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9"/>
      <c r="Z5" s="232"/>
      <c r="AA5" s="232"/>
      <c r="AB5" s="67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 ht="24.75" customHeight="1">
      <c r="A6" s="166"/>
      <c r="B6" s="166"/>
      <c r="C6" s="166"/>
      <c r="D6" s="166"/>
      <c r="E6" s="166"/>
      <c r="F6" s="166"/>
      <c r="G6" s="166"/>
      <c r="H6" s="187" t="s">
        <v>205</v>
      </c>
      <c r="I6" s="187" t="s">
        <v>206</v>
      </c>
      <c r="J6" s="187" t="s">
        <v>207</v>
      </c>
      <c r="K6" s="187" t="s">
        <v>208</v>
      </c>
      <c r="L6" s="188" t="s">
        <v>209</v>
      </c>
      <c r="M6" s="178"/>
      <c r="N6" s="178"/>
      <c r="O6" s="178"/>
      <c r="P6" s="179"/>
      <c r="Q6" s="168" t="s">
        <v>210</v>
      </c>
      <c r="R6" s="189" t="s">
        <v>211</v>
      </c>
      <c r="S6" s="179"/>
      <c r="T6" s="168" t="s">
        <v>212</v>
      </c>
      <c r="U6" s="188" t="s">
        <v>213</v>
      </c>
      <c r="V6" s="178"/>
      <c r="W6" s="179"/>
      <c r="X6" s="168" t="s">
        <v>214</v>
      </c>
      <c r="Y6" s="168" t="s">
        <v>215</v>
      </c>
      <c r="Z6" s="175"/>
      <c r="AA6" s="175"/>
      <c r="AB6" s="67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 ht="26.25" customHeight="1">
      <c r="A7" s="166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27" t="s">
        <v>216</v>
      </c>
      <c r="M7" s="27" t="s">
        <v>217</v>
      </c>
      <c r="N7" s="27" t="s">
        <v>218</v>
      </c>
      <c r="O7" s="27" t="s">
        <v>219</v>
      </c>
      <c r="P7" s="27" t="s">
        <v>220</v>
      </c>
      <c r="Q7" s="167"/>
      <c r="R7" s="12" t="s">
        <v>221</v>
      </c>
      <c r="S7" s="12" t="s">
        <v>222</v>
      </c>
      <c r="T7" s="167"/>
      <c r="U7" s="12" t="s">
        <v>223</v>
      </c>
      <c r="V7" s="12" t="s">
        <v>224</v>
      </c>
      <c r="W7" s="12" t="s">
        <v>225</v>
      </c>
      <c r="X7" s="167"/>
      <c r="Y7" s="167"/>
      <c r="Z7" s="175"/>
      <c r="AA7" s="175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ht="15" customHeight="1">
      <c r="A8" s="162" t="s">
        <v>272</v>
      </c>
      <c r="B8" s="16" t="s">
        <v>32</v>
      </c>
      <c r="C8" s="54">
        <v>29</v>
      </c>
      <c r="D8" s="54">
        <v>25</v>
      </c>
      <c r="E8" s="54">
        <v>0</v>
      </c>
      <c r="F8" s="54">
        <v>4</v>
      </c>
      <c r="G8" s="54">
        <v>25</v>
      </c>
      <c r="H8" s="54">
        <v>3</v>
      </c>
      <c r="I8" s="54">
        <v>21</v>
      </c>
      <c r="J8" s="54">
        <v>5</v>
      </c>
      <c r="K8" s="54">
        <v>24</v>
      </c>
      <c r="L8" s="65"/>
      <c r="M8" s="54">
        <v>24</v>
      </c>
      <c r="N8" s="54">
        <v>1</v>
      </c>
      <c r="O8" s="54">
        <v>0</v>
      </c>
      <c r="P8" s="54">
        <v>0</v>
      </c>
      <c r="Q8" s="54">
        <v>25</v>
      </c>
      <c r="R8" s="54">
        <v>9</v>
      </c>
      <c r="S8" s="65"/>
      <c r="T8" s="54">
        <v>25</v>
      </c>
      <c r="U8" s="54">
        <v>2</v>
      </c>
      <c r="V8" s="54">
        <v>0</v>
      </c>
      <c r="W8" s="54">
        <v>2</v>
      </c>
      <c r="X8" s="54">
        <v>1</v>
      </c>
      <c r="Y8" s="54">
        <v>23</v>
      </c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</row>
    <row r="9" spans="1:45" ht="15" customHeight="1">
      <c r="A9" s="163"/>
      <c r="B9" s="18" t="s">
        <v>33</v>
      </c>
      <c r="C9" s="54">
        <v>7</v>
      </c>
      <c r="D9" s="54">
        <v>0</v>
      </c>
      <c r="E9" s="54">
        <v>0</v>
      </c>
      <c r="F9" s="54">
        <v>7</v>
      </c>
      <c r="G9" s="54">
        <v>2</v>
      </c>
      <c r="H9" s="54">
        <v>0</v>
      </c>
      <c r="I9" s="54">
        <v>6</v>
      </c>
      <c r="J9" s="54">
        <v>1</v>
      </c>
      <c r="K9" s="54">
        <v>6</v>
      </c>
      <c r="L9" s="54">
        <v>0</v>
      </c>
      <c r="M9" s="54">
        <v>4</v>
      </c>
      <c r="N9" s="54">
        <v>1</v>
      </c>
      <c r="O9" s="54">
        <v>1</v>
      </c>
      <c r="P9" s="54">
        <v>0</v>
      </c>
      <c r="Q9" s="54">
        <v>1</v>
      </c>
      <c r="R9" s="54">
        <v>0</v>
      </c>
      <c r="S9" s="54">
        <v>0</v>
      </c>
      <c r="T9" s="54">
        <v>1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</row>
    <row r="10" spans="1:45" ht="15" customHeight="1">
      <c r="A10" s="163"/>
      <c r="B10" s="18" t="s">
        <v>34</v>
      </c>
      <c r="C10" s="54">
        <v>5</v>
      </c>
      <c r="D10" s="54">
        <v>0</v>
      </c>
      <c r="E10" s="54">
        <v>0</v>
      </c>
      <c r="F10" s="54">
        <v>5</v>
      </c>
      <c r="G10" s="54">
        <v>0</v>
      </c>
      <c r="H10" s="54">
        <v>0</v>
      </c>
      <c r="I10" s="54">
        <v>4</v>
      </c>
      <c r="J10" s="54">
        <v>1</v>
      </c>
      <c r="K10" s="54">
        <v>4</v>
      </c>
      <c r="L10" s="54">
        <v>0</v>
      </c>
      <c r="M10" s="54">
        <v>1</v>
      </c>
      <c r="N10" s="54">
        <v>2</v>
      </c>
      <c r="O10" s="54">
        <v>1</v>
      </c>
      <c r="P10" s="54">
        <v>0</v>
      </c>
      <c r="Q10" s="54">
        <v>4</v>
      </c>
      <c r="R10" s="54">
        <v>0</v>
      </c>
      <c r="S10" s="54">
        <v>0</v>
      </c>
      <c r="T10" s="54">
        <v>4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</row>
    <row r="11" spans="1:45" ht="15" customHeight="1">
      <c r="A11" s="163"/>
      <c r="B11" s="18" t="s">
        <v>35</v>
      </c>
      <c r="C11" s="54">
        <v>3</v>
      </c>
      <c r="D11" s="54">
        <v>0</v>
      </c>
      <c r="E11" s="54">
        <v>0</v>
      </c>
      <c r="F11" s="54">
        <v>3</v>
      </c>
      <c r="G11" s="54">
        <v>1</v>
      </c>
      <c r="H11" s="54">
        <v>0</v>
      </c>
      <c r="I11" s="54">
        <v>2</v>
      </c>
      <c r="J11" s="54">
        <v>1</v>
      </c>
      <c r="K11" s="54">
        <v>2</v>
      </c>
      <c r="L11" s="54">
        <v>0</v>
      </c>
      <c r="M11" s="54">
        <v>0</v>
      </c>
      <c r="N11" s="54">
        <v>1</v>
      </c>
      <c r="O11" s="54">
        <v>1</v>
      </c>
      <c r="P11" s="54">
        <v>0</v>
      </c>
      <c r="Q11" s="54">
        <v>1</v>
      </c>
      <c r="R11" s="54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</row>
    <row r="12" spans="1:45" ht="15" customHeight="1">
      <c r="A12" s="163"/>
      <c r="B12" s="18" t="s">
        <v>36</v>
      </c>
      <c r="C12" s="54">
        <v>3</v>
      </c>
      <c r="D12" s="54">
        <v>0</v>
      </c>
      <c r="E12" s="54">
        <v>0</v>
      </c>
      <c r="F12" s="54">
        <v>3</v>
      </c>
      <c r="G12" s="54">
        <v>0</v>
      </c>
      <c r="H12" s="54">
        <v>0</v>
      </c>
      <c r="I12" s="54">
        <v>2</v>
      </c>
      <c r="J12" s="54">
        <v>1</v>
      </c>
      <c r="K12" s="54">
        <v>2</v>
      </c>
      <c r="L12" s="54">
        <v>0</v>
      </c>
      <c r="M12" s="54">
        <v>1</v>
      </c>
      <c r="N12" s="65"/>
      <c r="O12" s="54">
        <v>1</v>
      </c>
      <c r="P12" s="54">
        <v>0</v>
      </c>
      <c r="Q12" s="54">
        <v>1</v>
      </c>
      <c r="R12" s="54">
        <v>0</v>
      </c>
      <c r="S12" s="54">
        <v>0</v>
      </c>
      <c r="T12" s="54">
        <v>1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</row>
    <row r="13" spans="1:45" ht="15" customHeight="1">
      <c r="A13" s="163"/>
      <c r="B13" s="18" t="s">
        <v>37</v>
      </c>
      <c r="C13" s="54">
        <v>5</v>
      </c>
      <c r="D13" s="54">
        <v>0</v>
      </c>
      <c r="E13" s="54">
        <v>0</v>
      </c>
      <c r="F13" s="54">
        <v>5</v>
      </c>
      <c r="G13" s="54">
        <v>2</v>
      </c>
      <c r="H13" s="54">
        <v>0</v>
      </c>
      <c r="I13" s="54">
        <v>4</v>
      </c>
      <c r="J13" s="54">
        <v>1</v>
      </c>
      <c r="K13" s="54">
        <v>4</v>
      </c>
      <c r="L13" s="54">
        <v>0</v>
      </c>
      <c r="M13" s="54">
        <v>2</v>
      </c>
      <c r="N13" s="54">
        <v>2</v>
      </c>
      <c r="O13" s="54">
        <v>0</v>
      </c>
      <c r="P13" s="54">
        <v>0</v>
      </c>
      <c r="Q13" s="54">
        <v>4</v>
      </c>
      <c r="R13" s="54">
        <v>0</v>
      </c>
      <c r="S13" s="54">
        <v>0</v>
      </c>
      <c r="T13" s="54">
        <v>4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</row>
    <row r="14" spans="1:45" ht="15" customHeight="1">
      <c r="A14" s="163"/>
      <c r="B14" s="18" t="s">
        <v>38</v>
      </c>
      <c r="C14" s="54">
        <v>3</v>
      </c>
      <c r="D14" s="54">
        <v>0</v>
      </c>
      <c r="E14" s="54">
        <v>0</v>
      </c>
      <c r="F14" s="54">
        <v>3</v>
      </c>
      <c r="G14" s="54">
        <v>0</v>
      </c>
      <c r="H14" s="54">
        <v>0</v>
      </c>
      <c r="I14" s="54">
        <v>2</v>
      </c>
      <c r="J14" s="54">
        <v>1</v>
      </c>
      <c r="K14" s="54">
        <v>2</v>
      </c>
      <c r="L14" s="54">
        <v>0</v>
      </c>
      <c r="M14" s="54">
        <v>1</v>
      </c>
      <c r="N14" s="54">
        <v>0</v>
      </c>
      <c r="O14" s="54">
        <v>1</v>
      </c>
      <c r="P14" s="54">
        <v>0</v>
      </c>
      <c r="Q14" s="54">
        <v>1</v>
      </c>
      <c r="R14" s="54">
        <v>0</v>
      </c>
      <c r="S14" s="54">
        <v>0</v>
      </c>
      <c r="T14" s="54">
        <v>1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</row>
    <row r="15" spans="1:45" ht="15" customHeight="1">
      <c r="A15" s="164"/>
      <c r="B15" s="19" t="s">
        <v>39</v>
      </c>
      <c r="C15" s="54">
        <v>3</v>
      </c>
      <c r="D15" s="54">
        <v>9</v>
      </c>
      <c r="E15" s="54">
        <v>9</v>
      </c>
      <c r="F15" s="54">
        <v>3</v>
      </c>
      <c r="G15" s="54">
        <v>0</v>
      </c>
      <c r="H15" s="54">
        <v>0</v>
      </c>
      <c r="I15" s="54">
        <v>2</v>
      </c>
      <c r="J15" s="54">
        <v>1</v>
      </c>
      <c r="K15" s="54">
        <v>2</v>
      </c>
      <c r="L15" s="54">
        <v>0</v>
      </c>
      <c r="M15" s="54">
        <v>1</v>
      </c>
      <c r="N15" s="54">
        <v>0</v>
      </c>
      <c r="O15" s="54">
        <v>1</v>
      </c>
      <c r="P15" s="54">
        <v>0</v>
      </c>
      <c r="Q15" s="54">
        <v>1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</row>
    <row r="16" spans="1:45" s="75" customFormat="1" ht="15.75" customHeight="1">
      <c r="C16" s="74">
        <f>SUM(C9:C15)</f>
        <v>29</v>
      </c>
      <c r="D16" s="74">
        <f t="shared" ref="D16:Y16" si="0">SUM(D9:D15)</f>
        <v>9</v>
      </c>
      <c r="E16" s="74">
        <f t="shared" si="0"/>
        <v>9</v>
      </c>
      <c r="F16" s="74">
        <f t="shared" si="0"/>
        <v>29</v>
      </c>
      <c r="G16" s="74">
        <f t="shared" si="0"/>
        <v>5</v>
      </c>
      <c r="H16" s="74">
        <f t="shared" si="0"/>
        <v>0</v>
      </c>
      <c r="I16" s="74">
        <f t="shared" si="0"/>
        <v>22</v>
      </c>
      <c r="J16" s="74">
        <f t="shared" si="0"/>
        <v>7</v>
      </c>
      <c r="K16" s="74">
        <f t="shared" si="0"/>
        <v>22</v>
      </c>
      <c r="L16" s="74">
        <f t="shared" si="0"/>
        <v>0</v>
      </c>
      <c r="M16" s="74">
        <f t="shared" si="0"/>
        <v>10</v>
      </c>
      <c r="N16" s="74">
        <f t="shared" si="0"/>
        <v>6</v>
      </c>
      <c r="O16" s="74">
        <f t="shared" si="0"/>
        <v>6</v>
      </c>
      <c r="P16" s="74">
        <f t="shared" si="0"/>
        <v>0</v>
      </c>
      <c r="Q16" s="74">
        <f t="shared" si="0"/>
        <v>13</v>
      </c>
      <c r="R16" s="74">
        <f t="shared" si="0"/>
        <v>0</v>
      </c>
      <c r="S16" s="74">
        <f t="shared" si="0"/>
        <v>0</v>
      </c>
      <c r="T16" s="74">
        <f t="shared" si="0"/>
        <v>11</v>
      </c>
      <c r="U16" s="74">
        <f t="shared" si="0"/>
        <v>0</v>
      </c>
      <c r="V16" s="74">
        <f t="shared" si="0"/>
        <v>0</v>
      </c>
      <c r="W16" s="74">
        <f t="shared" si="0"/>
        <v>0</v>
      </c>
      <c r="X16" s="74">
        <f t="shared" si="0"/>
        <v>0</v>
      </c>
      <c r="Y16" s="74">
        <f t="shared" si="0"/>
        <v>0</v>
      </c>
    </row>
    <row r="17" spans="1:45" s="82" customFormat="1" ht="15" customHeight="1">
      <c r="A17" s="162" t="s">
        <v>262</v>
      </c>
      <c r="B17" s="78" t="s">
        <v>32</v>
      </c>
      <c r="C17" s="83">
        <v>30</v>
      </c>
      <c r="D17" s="79">
        <v>25</v>
      </c>
      <c r="E17" s="79">
        <v>0</v>
      </c>
      <c r="F17" s="83">
        <v>5</v>
      </c>
      <c r="G17" s="79">
        <v>25</v>
      </c>
      <c r="H17" s="79">
        <v>3</v>
      </c>
      <c r="I17" s="79">
        <v>21</v>
      </c>
      <c r="J17" s="83">
        <v>6</v>
      </c>
      <c r="K17" s="79">
        <v>24</v>
      </c>
      <c r="L17" s="80"/>
      <c r="M17" s="83">
        <v>23</v>
      </c>
      <c r="N17" s="79">
        <v>1</v>
      </c>
      <c r="O17" s="79">
        <v>0</v>
      </c>
      <c r="P17" s="79">
        <v>0</v>
      </c>
      <c r="Q17" s="79">
        <v>25</v>
      </c>
      <c r="R17" s="79">
        <v>9</v>
      </c>
      <c r="S17" s="80"/>
      <c r="T17" s="79">
        <v>25</v>
      </c>
      <c r="U17" s="83">
        <v>1</v>
      </c>
      <c r="V17" s="79">
        <v>0</v>
      </c>
      <c r="W17" s="79">
        <v>2</v>
      </c>
      <c r="X17" s="79">
        <v>1</v>
      </c>
      <c r="Y17" s="79">
        <v>23</v>
      </c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</row>
    <row r="18" spans="1:45" s="106" customFormat="1" ht="15" customHeight="1">
      <c r="A18" s="163"/>
      <c r="B18" s="18" t="s">
        <v>33</v>
      </c>
      <c r="C18" s="55">
        <v>7</v>
      </c>
      <c r="D18" s="55">
        <v>0</v>
      </c>
      <c r="E18" s="55">
        <v>0</v>
      </c>
      <c r="F18" s="55">
        <v>7</v>
      </c>
      <c r="G18" s="55">
        <v>2</v>
      </c>
      <c r="H18" s="55">
        <v>0</v>
      </c>
      <c r="I18" s="55">
        <v>6</v>
      </c>
      <c r="J18" s="55">
        <v>1</v>
      </c>
      <c r="K18" s="55">
        <v>6</v>
      </c>
      <c r="L18" s="55">
        <v>0</v>
      </c>
      <c r="M18" s="55">
        <v>4</v>
      </c>
      <c r="N18" s="55">
        <v>1</v>
      </c>
      <c r="O18" s="55">
        <v>1</v>
      </c>
      <c r="P18" s="55">
        <v>0</v>
      </c>
      <c r="Q18" s="55">
        <v>1</v>
      </c>
      <c r="R18" s="55">
        <v>0</v>
      </c>
      <c r="S18" s="55">
        <v>0</v>
      </c>
      <c r="T18" s="55">
        <v>1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s="106" customFormat="1" ht="15" customHeight="1">
      <c r="A19" s="163"/>
      <c r="B19" s="18" t="s">
        <v>34</v>
      </c>
      <c r="C19" s="55">
        <v>5</v>
      </c>
      <c r="D19" s="55">
        <v>0</v>
      </c>
      <c r="E19" s="55">
        <v>0</v>
      </c>
      <c r="F19" s="55">
        <v>5</v>
      </c>
      <c r="G19" s="55">
        <v>0</v>
      </c>
      <c r="H19" s="55">
        <v>0</v>
      </c>
      <c r="I19" s="55">
        <v>4</v>
      </c>
      <c r="J19" s="55">
        <v>1</v>
      </c>
      <c r="K19" s="55">
        <v>4</v>
      </c>
      <c r="L19" s="55">
        <v>0</v>
      </c>
      <c r="M19" s="55">
        <v>1</v>
      </c>
      <c r="N19" s="55">
        <v>2</v>
      </c>
      <c r="O19" s="55">
        <v>1</v>
      </c>
      <c r="P19" s="55">
        <v>0</v>
      </c>
      <c r="Q19" s="55">
        <v>4</v>
      </c>
      <c r="R19" s="55">
        <v>0</v>
      </c>
      <c r="S19" s="55">
        <v>0</v>
      </c>
      <c r="T19" s="55">
        <v>4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</row>
    <row r="20" spans="1:45" s="106" customFormat="1" ht="15" customHeight="1">
      <c r="A20" s="163"/>
      <c r="B20" s="18" t="s">
        <v>35</v>
      </c>
      <c r="C20" s="55">
        <v>3</v>
      </c>
      <c r="D20" s="55">
        <v>0</v>
      </c>
      <c r="E20" s="55">
        <v>0</v>
      </c>
      <c r="F20" s="55">
        <v>3</v>
      </c>
      <c r="G20" s="55">
        <v>1</v>
      </c>
      <c r="H20" s="55">
        <v>0</v>
      </c>
      <c r="I20" s="55">
        <v>2</v>
      </c>
      <c r="J20" s="55">
        <v>1</v>
      </c>
      <c r="K20" s="55">
        <v>2</v>
      </c>
      <c r="L20" s="55">
        <v>0</v>
      </c>
      <c r="M20" s="55">
        <v>0</v>
      </c>
      <c r="N20" s="55">
        <v>1</v>
      </c>
      <c r="O20" s="55">
        <v>1</v>
      </c>
      <c r="P20" s="55">
        <v>0</v>
      </c>
      <c r="Q20" s="55">
        <v>1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</row>
    <row r="21" spans="1:45" s="106" customFormat="1" ht="15" customHeight="1">
      <c r="A21" s="163"/>
      <c r="B21" s="18" t="s">
        <v>36</v>
      </c>
      <c r="C21" s="55">
        <v>3</v>
      </c>
      <c r="D21" s="55">
        <v>0</v>
      </c>
      <c r="E21" s="55">
        <v>0</v>
      </c>
      <c r="F21" s="55">
        <v>3</v>
      </c>
      <c r="G21" s="55">
        <v>0</v>
      </c>
      <c r="H21" s="55">
        <v>0</v>
      </c>
      <c r="I21" s="55">
        <v>2</v>
      </c>
      <c r="J21" s="55">
        <v>1</v>
      </c>
      <c r="K21" s="55">
        <v>2</v>
      </c>
      <c r="L21" s="55">
        <v>0</v>
      </c>
      <c r="M21" s="55">
        <v>1</v>
      </c>
      <c r="N21" s="65"/>
      <c r="O21" s="55">
        <v>1</v>
      </c>
      <c r="P21" s="55">
        <v>0</v>
      </c>
      <c r="Q21" s="55">
        <v>1</v>
      </c>
      <c r="R21" s="55">
        <v>0</v>
      </c>
      <c r="S21" s="55">
        <v>0</v>
      </c>
      <c r="T21" s="55">
        <v>1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</row>
    <row r="22" spans="1:45" s="106" customFormat="1" ht="15" customHeight="1">
      <c r="A22" s="163"/>
      <c r="B22" s="18" t="s">
        <v>37</v>
      </c>
      <c r="C22" s="55">
        <v>5</v>
      </c>
      <c r="D22" s="55">
        <v>0</v>
      </c>
      <c r="E22" s="55">
        <v>0</v>
      </c>
      <c r="F22" s="55">
        <v>5</v>
      </c>
      <c r="G22" s="55">
        <v>2</v>
      </c>
      <c r="H22" s="55">
        <v>0</v>
      </c>
      <c r="I22" s="55">
        <v>4</v>
      </c>
      <c r="J22" s="55">
        <v>1</v>
      </c>
      <c r="K22" s="55">
        <v>4</v>
      </c>
      <c r="L22" s="55">
        <v>0</v>
      </c>
      <c r="M22" s="55">
        <v>2</v>
      </c>
      <c r="N22" s="55">
        <v>2</v>
      </c>
      <c r="O22" s="55">
        <v>0</v>
      </c>
      <c r="P22" s="55">
        <v>0</v>
      </c>
      <c r="Q22" s="55">
        <v>4</v>
      </c>
      <c r="R22" s="55">
        <v>0</v>
      </c>
      <c r="S22" s="55">
        <v>0</v>
      </c>
      <c r="T22" s="55">
        <v>4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</row>
    <row r="23" spans="1:45" s="106" customFormat="1" ht="15" customHeight="1">
      <c r="A23" s="163"/>
      <c r="B23" s="18" t="s">
        <v>38</v>
      </c>
      <c r="C23" s="55">
        <v>3</v>
      </c>
      <c r="D23" s="55">
        <v>0</v>
      </c>
      <c r="E23" s="55">
        <v>0</v>
      </c>
      <c r="F23" s="55">
        <v>3</v>
      </c>
      <c r="G23" s="55">
        <v>0</v>
      </c>
      <c r="H23" s="55">
        <v>0</v>
      </c>
      <c r="I23" s="55">
        <v>2</v>
      </c>
      <c r="J23" s="55">
        <v>1</v>
      </c>
      <c r="K23" s="55">
        <v>2</v>
      </c>
      <c r="L23" s="55">
        <v>0</v>
      </c>
      <c r="M23" s="55">
        <v>1</v>
      </c>
      <c r="N23" s="55">
        <v>0</v>
      </c>
      <c r="O23" s="55">
        <v>1</v>
      </c>
      <c r="P23" s="55">
        <v>0</v>
      </c>
      <c r="Q23" s="55">
        <v>1</v>
      </c>
      <c r="R23" s="55">
        <v>0</v>
      </c>
      <c r="S23" s="55">
        <v>0</v>
      </c>
      <c r="T23" s="55">
        <v>1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</row>
    <row r="24" spans="1:45" s="106" customFormat="1" ht="15" customHeight="1">
      <c r="A24" s="164"/>
      <c r="B24" s="19" t="s">
        <v>39</v>
      </c>
      <c r="C24" s="55">
        <v>3</v>
      </c>
      <c r="D24" s="55">
        <v>9</v>
      </c>
      <c r="E24" s="55">
        <v>9</v>
      </c>
      <c r="F24" s="55">
        <v>3</v>
      </c>
      <c r="G24" s="55">
        <v>0</v>
      </c>
      <c r="H24" s="55">
        <v>0</v>
      </c>
      <c r="I24" s="55">
        <v>2</v>
      </c>
      <c r="J24" s="55">
        <v>1</v>
      </c>
      <c r="K24" s="55">
        <v>2</v>
      </c>
      <c r="L24" s="55">
        <v>0</v>
      </c>
      <c r="M24" s="55">
        <v>1</v>
      </c>
      <c r="N24" s="55">
        <v>0</v>
      </c>
      <c r="O24" s="55">
        <v>1</v>
      </c>
      <c r="P24" s="55">
        <v>0</v>
      </c>
      <c r="Q24" s="55">
        <v>1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</row>
    <row r="25" spans="1:45" ht="15.75" customHeight="1"/>
    <row r="26" spans="1:45" s="144" customFormat="1" ht="15" customHeight="1">
      <c r="A26" s="162" t="s">
        <v>274</v>
      </c>
      <c r="B26" s="16" t="s">
        <v>32</v>
      </c>
      <c r="C26" s="28">
        <f>'[1] 8A. CBQL'!C26+'[1]8B. GVMN'!C26+'[1]8C. NV'!C26</f>
        <v>0</v>
      </c>
      <c r="D26" s="28">
        <f>'[1] 8A. CBQL'!D26+'[1]8B. GVMN'!D26+'[1]8C. NV'!D26</f>
        <v>0</v>
      </c>
      <c r="E26" s="28">
        <f>'[1]8B. GVMN'!E26+'[1]8C. NV'!E26</f>
        <v>0</v>
      </c>
      <c r="F26" s="28">
        <f>'[1] 8A. CBQL'!E26+'[1]8B. GVMN'!F26+'[1]8C. NV'!F26</f>
        <v>0</v>
      </c>
      <c r="G26" s="148">
        <v>29</v>
      </c>
      <c r="H26" s="28">
        <f>'[1] 8A. CBQL'!C26</f>
        <v>0</v>
      </c>
      <c r="I26" s="28">
        <f>'[1]8B. GVMN'!C26</f>
        <v>0</v>
      </c>
      <c r="J26" s="28">
        <v>6</v>
      </c>
      <c r="K26" s="28">
        <f>'[1] 8A. CBQL'!C26+'[1]8B. GVMN'!C26</f>
        <v>0</v>
      </c>
      <c r="L26" s="28">
        <f>'[1] 8A. CBQL'!H26+'[1] 8A. CBQL'!W26+'[1]8B. GVMN'!H26</f>
        <v>0</v>
      </c>
      <c r="M26" s="28">
        <f>'[1] 8A. CBQL'!I26+'[1] 8A. CBQL'!X26+'[1]8B. GVMN'!I26</f>
        <v>0</v>
      </c>
      <c r="N26" s="28">
        <f>'[1] 8A. CBQL'!J26+'[1] 8A. CBQL'!Y26+'[1]8B. GVMN'!J26</f>
        <v>0</v>
      </c>
      <c r="O26" s="28">
        <f>'[1] 8A. CBQL'!K26+'[1] 8A. CBQL'!Z26+'[1]8B. GVMN'!K26</f>
        <v>0</v>
      </c>
      <c r="P26" s="28">
        <f>'[1] 8A. CBQL'!L26+'[1] 8A. CBQL'!AA26+'[1]8B. GVMN'!L26</f>
        <v>0</v>
      </c>
      <c r="Q26" s="28">
        <f>'[1] 8A. CBQL'!M26+'[1] 8A. CBQL'!AB26+'[1]8B. GVMN'!M26</f>
        <v>0</v>
      </c>
      <c r="R26" s="28">
        <f>'[1] 8A. CBQL'!N26+'[1] 8A. CBQL'!AC26+'[1]8B. GVMN'!N26</f>
        <v>0</v>
      </c>
      <c r="S26" s="28">
        <f>'[1] 8A. CBQL'!O26+'[1] 8A. CBQL'!AD26+'[1]8B. GVMN'!O26</f>
        <v>0</v>
      </c>
      <c r="T26" s="28">
        <f>'[1] 8A. CBQL'!P26+'[1] 8A. CBQL'!AE26+'[1]8B. GVMN'!P26</f>
        <v>0</v>
      </c>
      <c r="U26" s="28">
        <f>'[1] 8A. CBQL'!Q26+'[1] 8A. CBQL'!AF26+'[1]8B. GVMN'!Q26</f>
        <v>0</v>
      </c>
      <c r="V26" s="28">
        <f>'[1] 8A. CBQL'!R26+'[1] 8A. CBQL'!AG26+'[1]8B. GVMN'!R26</f>
        <v>0</v>
      </c>
      <c r="W26" s="148">
        <v>8</v>
      </c>
      <c r="X26" s="28">
        <f>'[1] 8A. CBQL'!T26+'[1] 8A. CBQL'!AI26+'[1]8B. GVMN'!T26</f>
        <v>0</v>
      </c>
      <c r="Y26" s="148">
        <v>23</v>
      </c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</row>
    <row r="27" spans="1:45" s="144" customFormat="1" ht="15" customHeight="1">
      <c r="A27" s="163"/>
      <c r="B27" s="117" t="s">
        <v>264</v>
      </c>
      <c r="C27" s="28">
        <f>'[1] 8A. CBQL'!C27+'[1]8B. GVMN'!C27+'[1]8C. NV'!C27</f>
        <v>0</v>
      </c>
      <c r="D27" s="28">
        <f>'[1] 8A. CBQL'!D27+'[1]8B. GVMN'!D27+'[1]8C. NV'!D27</f>
        <v>0</v>
      </c>
      <c r="E27" s="28">
        <f>'[1]8B. GVMN'!E27+'[1]8C. NV'!E27</f>
        <v>0</v>
      </c>
      <c r="F27" s="28">
        <f>'[1] 8A. CBQL'!E27+'[1]8B. GVMN'!F27+'[1]8C. NV'!F27</f>
        <v>0</v>
      </c>
      <c r="G27" s="28">
        <f>'[1] 8A. CBQL'!F27+'[1]8B. GVMN'!G27+'[1]8C. NV'!G27</f>
        <v>0</v>
      </c>
      <c r="H27" s="28">
        <f>'[1] 8A. CBQL'!C27</f>
        <v>0</v>
      </c>
      <c r="I27" s="28">
        <f>'[1]8B. GVMN'!C27</f>
        <v>0</v>
      </c>
      <c r="J27" s="28">
        <f>'[1]8C. NV'!C27</f>
        <v>0</v>
      </c>
      <c r="K27" s="28">
        <f>'[1] 8A. CBQL'!C27+'[1]8B. GVMN'!C27</f>
        <v>0</v>
      </c>
      <c r="L27" s="28">
        <f>'[1] 8A. CBQL'!H27+'[1] 8A. CBQL'!W27+'[1]8B. GVMN'!H27</f>
        <v>0</v>
      </c>
      <c r="M27" s="28">
        <f>'[1] 8A. CBQL'!I27+'[1] 8A. CBQL'!X27+'[1]8B. GVMN'!I27</f>
        <v>0</v>
      </c>
      <c r="N27" s="28">
        <f>'[1] 8A. CBQL'!J27+'[1] 8A. CBQL'!Y27+'[1]8B. GVMN'!J27</f>
        <v>0</v>
      </c>
      <c r="O27" s="28">
        <f>'[1] 8A. CBQL'!K27+'[1] 8A. CBQL'!Z27+'[1]8B. GVMN'!K27</f>
        <v>0</v>
      </c>
      <c r="P27" s="28">
        <f>'[1] 8A. CBQL'!L27+'[1] 8A. CBQL'!AA27+'[1]8B. GVMN'!L27</f>
        <v>0</v>
      </c>
      <c r="Q27" s="28">
        <f>'[1] 8A. CBQL'!M27+'[1] 8A. CBQL'!AB27+'[1]8B. GVMN'!M27</f>
        <v>0</v>
      </c>
      <c r="R27" s="28">
        <f>'[1] 8A. CBQL'!N27+'[1] 8A. CBQL'!AC27+'[1]8B. GVMN'!N27</f>
        <v>0</v>
      </c>
      <c r="S27" s="28">
        <f>'[1] 8A. CBQL'!O27+'[1] 8A. CBQL'!AD27+'[1]8B. GVMN'!O27</f>
        <v>0</v>
      </c>
      <c r="T27" s="28">
        <f>'[1] 8A. CBQL'!P27+'[1] 8A. CBQL'!AE27+'[1]8B. GVMN'!P27</f>
        <v>0</v>
      </c>
      <c r="U27" s="28">
        <f>'[1] 8A. CBQL'!Q27+'[1] 8A. CBQL'!AF27+'[1]8B. GVMN'!Q27</f>
        <v>0</v>
      </c>
      <c r="V27" s="28">
        <f>'[1] 8A. CBQL'!R27+'[1] 8A. CBQL'!AG27+'[1]8B. GVMN'!R27</f>
        <v>0</v>
      </c>
      <c r="W27" s="28">
        <f>'[1] 8A. CBQL'!S27+'[1] 8A. CBQL'!AH27+'[1]8B. GVMN'!S27</f>
        <v>0</v>
      </c>
      <c r="X27" s="28">
        <f>'[1] 8A. CBQL'!T27+'[1] 8A. CBQL'!AI27+'[1]8B. GVMN'!T27</f>
        <v>0</v>
      </c>
      <c r="Y27" s="28">
        <f>'[1] 8A. CBQL'!U27+'[1] 8A. CBQL'!AJ27+'[1]8B. GVMN'!U27</f>
        <v>0</v>
      </c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</row>
    <row r="28" spans="1:45" s="144" customFormat="1" ht="15" customHeight="1">
      <c r="A28" s="163"/>
      <c r="B28" s="117" t="s">
        <v>265</v>
      </c>
      <c r="C28" s="28">
        <f>'[1] 8A. CBQL'!C28+'[1]8B. GVMN'!C28+'[1]8C. NV'!C28</f>
        <v>0</v>
      </c>
      <c r="D28" s="28">
        <f>'[1] 8A. CBQL'!D28+'[1]8B. GVMN'!D28+'[1]8C. NV'!D28</f>
        <v>0</v>
      </c>
      <c r="E28" s="28">
        <f>'[1]8B. GVMN'!E28+'[1]8C. NV'!E28</f>
        <v>0</v>
      </c>
      <c r="F28" s="28">
        <f>'[1] 8A. CBQL'!E28+'[1]8B. GVMN'!F28+'[1]8C. NV'!F28</f>
        <v>0</v>
      </c>
      <c r="G28" s="28">
        <f>'[1] 8A. CBQL'!F28+'[1]8B. GVMN'!G28+'[1]8C. NV'!G28</f>
        <v>0</v>
      </c>
      <c r="H28" s="28">
        <f>'[1] 8A. CBQL'!C28</f>
        <v>0</v>
      </c>
      <c r="I28" s="28">
        <f>'[1]8B. GVMN'!C28</f>
        <v>0</v>
      </c>
      <c r="J28" s="28">
        <f>'[1]8C. NV'!C28</f>
        <v>0</v>
      </c>
      <c r="K28" s="28">
        <f>'[1] 8A. CBQL'!C28+'[1]8B. GVMN'!C28</f>
        <v>0</v>
      </c>
      <c r="L28" s="28">
        <f>'[1] 8A. CBQL'!H28+'[1] 8A. CBQL'!W28+'[1]8B. GVMN'!H28</f>
        <v>0</v>
      </c>
      <c r="M28" s="28">
        <f>'[1] 8A. CBQL'!I28+'[1] 8A. CBQL'!X28+'[1]8B. GVMN'!I28</f>
        <v>0</v>
      </c>
      <c r="N28" s="28">
        <f>'[1] 8A. CBQL'!J28+'[1] 8A. CBQL'!Y28+'[1]8B. GVMN'!J28</f>
        <v>0</v>
      </c>
      <c r="O28" s="28">
        <f>'[1] 8A. CBQL'!K28+'[1] 8A. CBQL'!Z28+'[1]8B. GVMN'!K28</f>
        <v>0</v>
      </c>
      <c r="P28" s="28">
        <f>'[1] 8A. CBQL'!L28+'[1] 8A. CBQL'!AA28+'[1]8B. GVMN'!L28</f>
        <v>0</v>
      </c>
      <c r="Q28" s="28">
        <f>'[1] 8A. CBQL'!M28+'[1] 8A. CBQL'!AB28+'[1]8B. GVMN'!M28</f>
        <v>0</v>
      </c>
      <c r="R28" s="28">
        <f>'[1] 8A. CBQL'!N28+'[1] 8A. CBQL'!AC28+'[1]8B. GVMN'!N28</f>
        <v>0</v>
      </c>
      <c r="S28" s="28">
        <f>'[1] 8A. CBQL'!O28+'[1] 8A. CBQL'!AD28+'[1]8B. GVMN'!O28</f>
        <v>0</v>
      </c>
      <c r="T28" s="28">
        <f>'[1] 8A. CBQL'!P28+'[1] 8A. CBQL'!AE28+'[1]8B. GVMN'!P28</f>
        <v>0</v>
      </c>
      <c r="U28" s="28">
        <f>'[1] 8A. CBQL'!Q28+'[1] 8A. CBQL'!AF28+'[1]8B. GVMN'!Q28</f>
        <v>0</v>
      </c>
      <c r="V28" s="28">
        <f>'[1] 8A. CBQL'!R28+'[1] 8A. CBQL'!AG28+'[1]8B. GVMN'!R28</f>
        <v>0</v>
      </c>
      <c r="W28" s="28">
        <f>'[1] 8A. CBQL'!S28+'[1] 8A. CBQL'!AH28+'[1]8B. GVMN'!S28</f>
        <v>0</v>
      </c>
      <c r="X28" s="28">
        <f>'[1] 8A. CBQL'!T28+'[1] 8A. CBQL'!AI28+'[1]8B. GVMN'!T28</f>
        <v>0</v>
      </c>
      <c r="Y28" s="28">
        <f>'[1] 8A. CBQL'!U28+'[1] 8A. CBQL'!AJ28+'[1]8B. GVMN'!U28</f>
        <v>0</v>
      </c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</row>
    <row r="29" spans="1:45" s="144" customFormat="1" ht="15" customHeight="1">
      <c r="A29" s="163"/>
      <c r="B29" s="117" t="s">
        <v>266</v>
      </c>
      <c r="C29" s="28">
        <f>'[1] 8A. CBQL'!C29+'[1]8B. GVMN'!C29+'[1]8C. NV'!C29</f>
        <v>0</v>
      </c>
      <c r="D29" s="28">
        <f>'[1] 8A. CBQL'!D29+'[1]8B. GVMN'!D29+'[1]8C. NV'!D29</f>
        <v>0</v>
      </c>
      <c r="E29" s="28">
        <f>'[1]8B. GVMN'!E29+'[1]8C. NV'!E29</f>
        <v>0</v>
      </c>
      <c r="F29" s="28">
        <f>'[1] 8A. CBQL'!E29+'[1]8B. GVMN'!F29+'[1]8C. NV'!F29</f>
        <v>0</v>
      </c>
      <c r="G29" s="28">
        <f>'[1] 8A. CBQL'!F29+'[1]8B. GVMN'!G29+'[1]8C. NV'!G29</f>
        <v>0</v>
      </c>
      <c r="H29" s="28">
        <f>'[1] 8A. CBQL'!C29</f>
        <v>0</v>
      </c>
      <c r="I29" s="28">
        <f>'[1]8B. GVMN'!C29</f>
        <v>0</v>
      </c>
      <c r="J29" s="28">
        <f>'[1]8C. NV'!C29</f>
        <v>0</v>
      </c>
      <c r="K29" s="28">
        <f>'[1] 8A. CBQL'!C29+'[1]8B. GVMN'!C29</f>
        <v>0</v>
      </c>
      <c r="L29" s="28">
        <f>'[1] 8A. CBQL'!H29+'[1] 8A. CBQL'!W29+'[1]8B. GVMN'!H29</f>
        <v>0</v>
      </c>
      <c r="M29" s="28">
        <f>'[1] 8A. CBQL'!I29+'[1] 8A. CBQL'!X29+'[1]8B. GVMN'!I29</f>
        <v>0</v>
      </c>
      <c r="N29" s="28">
        <f>'[1] 8A. CBQL'!J29+'[1] 8A. CBQL'!Y29+'[1]8B. GVMN'!J29</f>
        <v>0</v>
      </c>
      <c r="O29" s="28">
        <f>'[1] 8A. CBQL'!K29+'[1] 8A. CBQL'!Z29+'[1]8B. GVMN'!K29</f>
        <v>0</v>
      </c>
      <c r="P29" s="28">
        <f>'[1] 8A. CBQL'!L29+'[1] 8A. CBQL'!AA29+'[1]8B. GVMN'!L29</f>
        <v>0</v>
      </c>
      <c r="Q29" s="28">
        <f>'[1] 8A. CBQL'!M29+'[1] 8A. CBQL'!AB29+'[1]8B. GVMN'!M29</f>
        <v>0</v>
      </c>
      <c r="R29" s="28">
        <f>'[1] 8A. CBQL'!N29+'[1] 8A. CBQL'!AC29+'[1]8B. GVMN'!N29</f>
        <v>0</v>
      </c>
      <c r="S29" s="28">
        <f>'[1] 8A. CBQL'!O29+'[1] 8A. CBQL'!AD29+'[1]8B. GVMN'!O29</f>
        <v>0</v>
      </c>
      <c r="T29" s="28">
        <f>'[1] 8A. CBQL'!P29+'[1] 8A. CBQL'!AE29+'[1]8B. GVMN'!P29</f>
        <v>0</v>
      </c>
      <c r="U29" s="28">
        <f>'[1] 8A. CBQL'!Q29+'[1] 8A. CBQL'!AF29+'[1]8B. GVMN'!Q29</f>
        <v>0</v>
      </c>
      <c r="V29" s="28">
        <f>'[1] 8A. CBQL'!R29+'[1] 8A. CBQL'!AG29+'[1]8B. GVMN'!R29</f>
        <v>0</v>
      </c>
      <c r="W29" s="28">
        <f>'[1] 8A. CBQL'!S29+'[1] 8A. CBQL'!AH29+'[1]8B. GVMN'!S29</f>
        <v>0</v>
      </c>
      <c r="X29" s="28">
        <f>'[1] 8A. CBQL'!T29+'[1] 8A. CBQL'!AI29+'[1]8B. GVMN'!T29</f>
        <v>0</v>
      </c>
      <c r="Y29" s="28">
        <f>'[1] 8A. CBQL'!U29+'[1] 8A. CBQL'!AJ29+'[1]8B. GVMN'!U29</f>
        <v>0</v>
      </c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</row>
    <row r="30" spans="1:45" s="144" customFormat="1" ht="15" customHeight="1">
      <c r="A30" s="163"/>
      <c r="B30" s="117" t="s">
        <v>267</v>
      </c>
      <c r="C30" s="28">
        <f>'[1] 8A. CBQL'!C30+'[1]8B. GVMN'!C30+'[1]8C. NV'!C30</f>
        <v>0</v>
      </c>
      <c r="D30" s="28">
        <f>'[1] 8A. CBQL'!D30+'[1]8B. GVMN'!D30+'[1]8C. NV'!D30</f>
        <v>0</v>
      </c>
      <c r="E30" s="28">
        <f>'[1]8B. GVMN'!E30+'[1]8C. NV'!E30</f>
        <v>0</v>
      </c>
      <c r="F30" s="28">
        <f>'[1] 8A. CBQL'!E30+'[1]8B. GVMN'!F30+'[1]8C. NV'!F30</f>
        <v>0</v>
      </c>
      <c r="G30" s="148">
        <v>0</v>
      </c>
      <c r="H30" s="28">
        <f>'[1] 8A. CBQL'!C30</f>
        <v>0</v>
      </c>
      <c r="I30" s="28">
        <f>'[1]8B. GVMN'!C30</f>
        <v>0</v>
      </c>
      <c r="J30" s="28">
        <f>'[1]8C. NV'!C30</f>
        <v>0</v>
      </c>
      <c r="K30" s="28">
        <f>'[1] 8A. CBQL'!C30+'[1]8B. GVMN'!C30</f>
        <v>0</v>
      </c>
      <c r="L30" s="28">
        <f>'[1] 8A. CBQL'!H30+'[1] 8A. CBQL'!W30+'[1]8B. GVMN'!H30</f>
        <v>0</v>
      </c>
      <c r="M30" s="28">
        <f>'[1] 8A. CBQL'!I30+'[1] 8A. CBQL'!X30+'[1]8B. GVMN'!I30</f>
        <v>0</v>
      </c>
      <c r="N30" s="28">
        <f>'[1] 8A. CBQL'!J30+'[1] 8A. CBQL'!Y30+'[1]8B. GVMN'!J30</f>
        <v>0</v>
      </c>
      <c r="O30" s="28">
        <f>'[1] 8A. CBQL'!K30+'[1] 8A. CBQL'!Z30+'[1]8B. GVMN'!K30</f>
        <v>0</v>
      </c>
      <c r="P30" s="28">
        <f>'[1] 8A. CBQL'!L30+'[1] 8A. CBQL'!AA30+'[1]8B. GVMN'!L30</f>
        <v>0</v>
      </c>
      <c r="Q30" s="28">
        <f>'[1] 8A. CBQL'!M30+'[1] 8A. CBQL'!AB30+'[1]8B. GVMN'!M30</f>
        <v>0</v>
      </c>
      <c r="R30" s="28">
        <f>'[1] 8A. CBQL'!N30+'[1] 8A. CBQL'!AC30+'[1]8B. GVMN'!N30</f>
        <v>0</v>
      </c>
      <c r="S30" s="28">
        <f>'[1] 8A. CBQL'!O30+'[1] 8A. CBQL'!AD30+'[1]8B. GVMN'!O30</f>
        <v>0</v>
      </c>
      <c r="T30" s="28">
        <f>'[1] 8A. CBQL'!P30+'[1] 8A. CBQL'!AE30+'[1]8B. GVMN'!P30</f>
        <v>0</v>
      </c>
      <c r="U30" s="28">
        <f>'[1] 8A. CBQL'!Q30+'[1] 8A. CBQL'!AF30+'[1]8B. GVMN'!Q30</f>
        <v>0</v>
      </c>
      <c r="V30" s="28">
        <f>'[1] 8A. CBQL'!R30+'[1] 8A. CBQL'!AG30+'[1]8B. GVMN'!R30</f>
        <v>0</v>
      </c>
      <c r="W30" s="28">
        <f>'[1] 8A. CBQL'!S30+'[1] 8A. CBQL'!AH30+'[1]8B. GVMN'!S30</f>
        <v>0</v>
      </c>
      <c r="X30" s="28">
        <f>'[1] 8A. CBQL'!T30+'[1] 8A. CBQL'!AI30+'[1]8B. GVMN'!T30</f>
        <v>0</v>
      </c>
      <c r="Y30" s="28">
        <f>'[1] 8A. CBQL'!U30+'[1] 8A. CBQL'!AJ30+'[1]8B. GVMN'!U30</f>
        <v>0</v>
      </c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</row>
    <row r="31" spans="1:45" s="144" customFormat="1" ht="15" customHeight="1">
      <c r="A31" s="163"/>
      <c r="B31" s="117" t="s">
        <v>268</v>
      </c>
      <c r="C31" s="28">
        <f>'[1] 8A. CBQL'!C31+'[1]8B. GVMN'!C31+'[1]8C. NV'!C31</f>
        <v>0</v>
      </c>
      <c r="D31" s="28">
        <f>'[1] 8A. CBQL'!D31+'[1]8B. GVMN'!D31+'[1]8C. NV'!D31</f>
        <v>0</v>
      </c>
      <c r="E31" s="28">
        <f>'[1]8B. GVMN'!E31+'[1]8C. NV'!E31</f>
        <v>0</v>
      </c>
      <c r="F31" s="28">
        <f>'[1] 8A. CBQL'!E31+'[1]8B. GVMN'!F31+'[1]8C. NV'!F31</f>
        <v>0</v>
      </c>
      <c r="G31" s="148">
        <v>3</v>
      </c>
      <c r="H31" s="28">
        <f>'[1] 8A. CBQL'!C31</f>
        <v>0</v>
      </c>
      <c r="I31" s="28">
        <f>'[1]8B. GVMN'!C31</f>
        <v>0</v>
      </c>
      <c r="J31" s="28">
        <f>'[1]8C. NV'!C31</f>
        <v>0</v>
      </c>
      <c r="K31" s="28">
        <f>'[1] 8A. CBQL'!C31+'[1]8B. GVMN'!C31</f>
        <v>0</v>
      </c>
      <c r="L31" s="28">
        <f>'[1] 8A. CBQL'!H31+'[1] 8A. CBQL'!W31+'[1]8B. GVMN'!H31</f>
        <v>0</v>
      </c>
      <c r="M31" s="28">
        <f>'[1] 8A. CBQL'!I31+'[1] 8A. CBQL'!X31+'[1]8B. GVMN'!I31</f>
        <v>0</v>
      </c>
      <c r="N31" s="28">
        <f>'[1] 8A. CBQL'!J31+'[1] 8A. CBQL'!Y31+'[1]8B. GVMN'!J31</f>
        <v>0</v>
      </c>
      <c r="O31" s="28">
        <f>'[1] 8A. CBQL'!K31+'[1] 8A. CBQL'!Z31+'[1]8B. GVMN'!K31</f>
        <v>0</v>
      </c>
      <c r="P31" s="28">
        <f>'[1] 8A. CBQL'!L31+'[1] 8A. CBQL'!AA31+'[1]8B. GVMN'!L31</f>
        <v>0</v>
      </c>
      <c r="Q31" s="28">
        <f>'[1] 8A. CBQL'!M31+'[1] 8A. CBQL'!AB31+'[1]8B. GVMN'!M31</f>
        <v>0</v>
      </c>
      <c r="R31" s="28">
        <f>'[1] 8A. CBQL'!N31+'[1] 8A. CBQL'!AC31+'[1]8B. GVMN'!N31</f>
        <v>0</v>
      </c>
      <c r="S31" s="28">
        <f>'[1] 8A. CBQL'!O31+'[1] 8A. CBQL'!AD31+'[1]8B. GVMN'!O31</f>
        <v>0</v>
      </c>
      <c r="T31" s="28">
        <f>'[1] 8A. CBQL'!P31+'[1] 8A. CBQL'!AE31+'[1]8B. GVMN'!P31</f>
        <v>0</v>
      </c>
      <c r="U31" s="28">
        <f>'[1] 8A. CBQL'!Q31+'[1] 8A. CBQL'!AF31+'[1]8B. GVMN'!Q31</f>
        <v>0</v>
      </c>
      <c r="V31" s="28">
        <f>'[1] 8A. CBQL'!R31+'[1] 8A. CBQL'!AG31+'[1]8B. GVMN'!R31</f>
        <v>0</v>
      </c>
      <c r="W31" s="28">
        <f>'[1] 8A. CBQL'!S31+'[1] 8A. CBQL'!AH31+'[1]8B. GVMN'!S31</f>
        <v>0</v>
      </c>
      <c r="X31" s="28">
        <f>'[1] 8A. CBQL'!T31+'[1] 8A. CBQL'!AI31+'[1]8B. GVMN'!T31</f>
        <v>0</v>
      </c>
      <c r="Y31" s="28">
        <f>'[1] 8A. CBQL'!U31+'[1] 8A. CBQL'!AJ31+'[1]8B. GVMN'!U31</f>
        <v>0</v>
      </c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</row>
    <row r="32" spans="1:45" s="144" customFormat="1" ht="15" customHeight="1">
      <c r="A32" s="163"/>
      <c r="B32" s="117" t="s">
        <v>269</v>
      </c>
      <c r="C32" s="28">
        <f>'[1] 8A. CBQL'!C32+'[1]8B. GVMN'!C32+'[1]8C. NV'!C32</f>
        <v>0</v>
      </c>
      <c r="D32" s="28">
        <f>'[1] 8A. CBQL'!D32+'[1]8B. GVMN'!D32+'[1]8C. NV'!D32</f>
        <v>0</v>
      </c>
      <c r="E32" s="28">
        <f>'[1]8B. GVMN'!E32+'[1]8C. NV'!E32</f>
        <v>0</v>
      </c>
      <c r="F32" s="28">
        <f>'[1] 8A. CBQL'!E32+'[1]8B. GVMN'!F32+'[1]8C. NV'!F32</f>
        <v>0</v>
      </c>
      <c r="G32" s="28">
        <v>1</v>
      </c>
      <c r="H32" s="28">
        <f>'[1] 8A. CBQL'!C32</f>
        <v>0</v>
      </c>
      <c r="I32" s="28">
        <f>'[1]8B. GVMN'!C32</f>
        <v>0</v>
      </c>
      <c r="J32" s="28">
        <f>'[1]8C. NV'!C32</f>
        <v>0</v>
      </c>
      <c r="K32" s="28">
        <f>'[1] 8A. CBQL'!C32+'[1]8B. GVMN'!C32</f>
        <v>0</v>
      </c>
      <c r="L32" s="28">
        <f>'[1] 8A. CBQL'!H32+'[1] 8A. CBQL'!W32+'[1]8B. GVMN'!H32</f>
        <v>0</v>
      </c>
      <c r="M32" s="28">
        <f>'[1] 8A. CBQL'!I32+'[1] 8A. CBQL'!X32+'[1]8B. GVMN'!I32</f>
        <v>0</v>
      </c>
      <c r="N32" s="28">
        <f>'[1] 8A. CBQL'!J32+'[1] 8A. CBQL'!Y32+'[1]8B. GVMN'!J32</f>
        <v>0</v>
      </c>
      <c r="O32" s="28">
        <f>'[1] 8A. CBQL'!K32+'[1] 8A. CBQL'!Z32+'[1]8B. GVMN'!K32</f>
        <v>0</v>
      </c>
      <c r="P32" s="28">
        <f>'[1] 8A. CBQL'!L32+'[1] 8A. CBQL'!AA32+'[1]8B. GVMN'!L32</f>
        <v>0</v>
      </c>
      <c r="Q32" s="28">
        <f>'[1] 8A. CBQL'!M32+'[1] 8A. CBQL'!AB32+'[1]8B. GVMN'!M32</f>
        <v>0</v>
      </c>
      <c r="R32" s="28">
        <f>'[1] 8A. CBQL'!N32+'[1] 8A. CBQL'!AC32+'[1]8B. GVMN'!N32</f>
        <v>0</v>
      </c>
      <c r="S32" s="28">
        <f>'[1] 8A. CBQL'!O32+'[1] 8A. CBQL'!AD32+'[1]8B. GVMN'!O32</f>
        <v>0</v>
      </c>
      <c r="T32" s="28">
        <f>'[1] 8A. CBQL'!P32+'[1] 8A. CBQL'!AE32+'[1]8B. GVMN'!P32</f>
        <v>0</v>
      </c>
      <c r="U32" s="28">
        <f>'[1] 8A. CBQL'!Q32+'[1] 8A. CBQL'!AF32+'[1]8B. GVMN'!Q32</f>
        <v>0</v>
      </c>
      <c r="V32" s="28">
        <f>'[1] 8A. CBQL'!R32+'[1] 8A. CBQL'!AG32+'[1]8B. GVMN'!R32</f>
        <v>0</v>
      </c>
      <c r="W32" s="28">
        <f>'[1] 8A. CBQL'!S32+'[1] 8A. CBQL'!AH32+'[1]8B. GVMN'!S32</f>
        <v>0</v>
      </c>
      <c r="X32" s="28">
        <f>'[1] 8A. CBQL'!T32+'[1] 8A. CBQL'!AI32+'[1]8B. GVMN'!T32</f>
        <v>0</v>
      </c>
      <c r="Y32" s="28">
        <f>'[1] 8A. CBQL'!U32+'[1] 8A. CBQL'!AJ32+'[1]8B. GVMN'!U32</f>
        <v>0</v>
      </c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</row>
    <row r="33" spans="1:45" s="144" customFormat="1" ht="15" customHeight="1">
      <c r="A33" s="164"/>
      <c r="B33" s="117" t="s">
        <v>270</v>
      </c>
      <c r="C33" s="28">
        <f>'[1] 8A. CBQL'!C33+'[1]8B. GVMN'!C33+'[1]8C. NV'!C33</f>
        <v>0</v>
      </c>
      <c r="D33" s="28">
        <f>'[1] 8A. CBQL'!D33+'[1]8B. GVMN'!D33+'[1]8C. NV'!D33</f>
        <v>0</v>
      </c>
      <c r="E33" s="28">
        <f>'[1]8B. GVMN'!E33+'[1]8C. NV'!E33</f>
        <v>0</v>
      </c>
      <c r="F33" s="28">
        <f>'[1] 8A. CBQL'!E33+'[1]8B. GVMN'!F33+'[1]8C. NV'!F33</f>
        <v>0</v>
      </c>
      <c r="G33" s="28">
        <f>'[1] 8A. CBQL'!F33+'[1]8B. GVMN'!G33+'[1]8C. NV'!G33</f>
        <v>0</v>
      </c>
      <c r="H33" s="28">
        <f>'[1] 8A. CBQL'!C33</f>
        <v>0</v>
      </c>
      <c r="I33" s="28">
        <f>'[1]8B. GVMN'!C33</f>
        <v>0</v>
      </c>
      <c r="J33" s="28">
        <f>'[1]8C. NV'!C33</f>
        <v>0</v>
      </c>
      <c r="K33" s="28">
        <f>'[1] 8A. CBQL'!C33+'[1]8B. GVMN'!C33</f>
        <v>0</v>
      </c>
      <c r="L33" s="28">
        <f>'[1] 8A. CBQL'!H33+'[1] 8A. CBQL'!W33+'[1]8B. GVMN'!H33</f>
        <v>0</v>
      </c>
      <c r="M33" s="28">
        <f>'[1] 8A. CBQL'!I33+'[1] 8A. CBQL'!X33+'[1]8B. GVMN'!I33</f>
        <v>0</v>
      </c>
      <c r="N33" s="28">
        <f>'[1] 8A. CBQL'!J33+'[1] 8A. CBQL'!Y33+'[1]8B. GVMN'!J33</f>
        <v>0</v>
      </c>
      <c r="O33" s="28">
        <f>'[1] 8A. CBQL'!K33+'[1] 8A. CBQL'!Z33+'[1]8B. GVMN'!K33</f>
        <v>0</v>
      </c>
      <c r="P33" s="28">
        <f>'[1] 8A. CBQL'!L33+'[1] 8A. CBQL'!AA33+'[1]8B. GVMN'!L33</f>
        <v>0</v>
      </c>
      <c r="Q33" s="28">
        <f>'[1] 8A. CBQL'!M33+'[1] 8A. CBQL'!AB33+'[1]8B. GVMN'!M33</f>
        <v>0</v>
      </c>
      <c r="R33" s="28">
        <f>'[1] 8A. CBQL'!N33+'[1] 8A. CBQL'!AC33+'[1]8B. GVMN'!N33</f>
        <v>0</v>
      </c>
      <c r="S33" s="28">
        <f>'[1] 8A. CBQL'!O33+'[1] 8A. CBQL'!AD33+'[1]8B. GVMN'!O33</f>
        <v>0</v>
      </c>
      <c r="T33" s="28">
        <f>'[1] 8A. CBQL'!P33+'[1] 8A. CBQL'!AE33+'[1]8B. GVMN'!P33</f>
        <v>0</v>
      </c>
      <c r="U33" s="28">
        <f>'[1] 8A. CBQL'!Q33+'[1] 8A. CBQL'!AF33+'[1]8B. GVMN'!Q33</f>
        <v>0</v>
      </c>
      <c r="V33" s="28">
        <f>'[1] 8A. CBQL'!R33+'[1] 8A. CBQL'!AG33+'[1]8B. GVMN'!R33</f>
        <v>0</v>
      </c>
      <c r="W33" s="28">
        <f>'[1] 8A. CBQL'!S33+'[1] 8A. CBQL'!AH33+'[1]8B. GVMN'!S33</f>
        <v>0</v>
      </c>
      <c r="X33" s="28">
        <f>'[1] 8A. CBQL'!T33+'[1] 8A. CBQL'!AI33+'[1]8B. GVMN'!T33</f>
        <v>0</v>
      </c>
      <c r="Y33" s="28">
        <f>'[1] 8A. CBQL'!U33+'[1] 8A. CBQL'!AJ33+'[1]8B. GVMN'!U33</f>
        <v>0</v>
      </c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</row>
    <row r="34" spans="1:45" ht="15.75" customHeight="1"/>
    <row r="35" spans="1:45" ht="15.75" customHeight="1"/>
    <row r="36" spans="1:45" ht="15.75" customHeight="1"/>
    <row r="37" spans="1:45" ht="15.75" customHeight="1"/>
    <row r="38" spans="1:45" ht="15.75" customHeight="1"/>
    <row r="39" spans="1:45" ht="15.75" customHeight="1"/>
    <row r="40" spans="1:45" ht="15.75" customHeight="1"/>
    <row r="41" spans="1:45" ht="15.75" customHeight="1"/>
    <row r="42" spans="1:45" ht="15.75" customHeight="1"/>
    <row r="43" spans="1:45" ht="15.75" customHeight="1"/>
    <row r="44" spans="1:45" ht="15.75" customHeight="1"/>
    <row r="45" spans="1:45" ht="15.75" customHeight="1"/>
    <row r="46" spans="1:45" ht="15.75" customHeight="1"/>
    <row r="47" spans="1:45" ht="15.75" customHeight="1"/>
    <row r="48" spans="1:4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</sheetData>
  <mergeCells count="28">
    <mergeCell ref="E5:E7"/>
    <mergeCell ref="F5:F7"/>
    <mergeCell ref="G5:G7"/>
    <mergeCell ref="Z5:Z7"/>
    <mergeCell ref="AA5:AA7"/>
    <mergeCell ref="K6:K7"/>
    <mergeCell ref="L6:P6"/>
    <mergeCell ref="Q6:Q7"/>
    <mergeCell ref="T6:T7"/>
    <mergeCell ref="X6:X7"/>
    <mergeCell ref="Y6:Y7"/>
    <mergeCell ref="R6:S6"/>
    <mergeCell ref="A8:A15"/>
    <mergeCell ref="A17:A24"/>
    <mergeCell ref="A26:A33"/>
    <mergeCell ref="A1:Y1"/>
    <mergeCell ref="A2:Y2"/>
    <mergeCell ref="A3:Y3"/>
    <mergeCell ref="A5:A7"/>
    <mergeCell ref="B5:B7"/>
    <mergeCell ref="C5:C7"/>
    <mergeCell ref="D5:D7"/>
    <mergeCell ref="U6:W6"/>
    <mergeCell ref="K5:Y5"/>
    <mergeCell ref="H5:J5"/>
    <mergeCell ref="H6:H7"/>
    <mergeCell ref="I6:I7"/>
    <mergeCell ref="J6:J7"/>
  </mergeCells>
  <pageMargins left="0.7" right="0.7" top="0.75" bottom="0.75" header="0" footer="0"/>
  <pageSetup paperSize="3" orientation="landscape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1, Quy mô</vt:lpstr>
      <vt:lpstr>2, CQG-KDCL</vt:lpstr>
      <vt:lpstr>3A. Trẻ NT</vt:lpstr>
      <vt:lpstr>3B, Trẻ MG</vt:lpstr>
      <vt:lpstr>4, Khuyet tat</vt:lpstr>
      <vt:lpstr>6, CSVC</vt:lpstr>
      <vt:lpstr>5, Chất lượng</vt:lpstr>
      <vt:lpstr>7, TB,KP</vt:lpstr>
      <vt:lpstr> 8, CB,GV,NV</vt:lpstr>
      <vt:lpstr>8B. GVMN</vt:lpstr>
      <vt:lpstr> 8A. CBQL</vt:lpstr>
      <vt:lpstr>8C. NV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2026-06-12T01:38:57Z</cp:lastPrinted>
  <dcterms:created xsi:type="dcterms:W3CDTF">2026-06-12T09:26:35Z</dcterms:created>
  <dcterms:modified xsi:type="dcterms:W3CDTF">2026-06-12T09:26:36Z</dcterms:modified>
</cp:coreProperties>
</file>